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mc:AlternateContent xmlns:mc="http://schemas.openxmlformats.org/markup-compatibility/2006">
    <mc:Choice Requires="x15">
      <x15ac:absPath xmlns:x15ac="http://schemas.microsoft.com/office/spreadsheetml/2010/11/ac" url="\\192.168.1.151\Dokumenti\Andreja\Polugodišnje financijsko izvješće 2026\"/>
    </mc:Choice>
  </mc:AlternateContent>
  <xr:revisionPtr revIDLastSave="0" documentId="13_ncr:1_{39C89CFA-1E30-4884-8A63-531966BE2186}"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4" i="8" l="1"/>
  <c r="D97" i="8"/>
  <c r="D92" i="8"/>
  <c r="C1668" i="1" s="1"/>
  <c r="D87" i="8"/>
  <c r="C1663" i="1" s="1"/>
  <c r="D82" i="8"/>
  <c r="C1658" i="1" s="1"/>
  <c r="D77" i="8"/>
  <c r="C1653" i="1" s="1"/>
  <c r="D72" i="8"/>
  <c r="D67" i="8"/>
  <c r="D62" i="8"/>
  <c r="D57" i="8"/>
  <c r="D52" i="8"/>
  <c r="D46" i="8"/>
  <c r="D37" i="8"/>
  <c r="C1613" i="1" s="1"/>
  <c r="D27" i="8"/>
  <c r="D18" i="8"/>
  <c r="C1594" i="1" s="1"/>
  <c r="D8" i="8"/>
  <c r="E44" i="7"/>
  <c r="D44" i="7"/>
  <c r="E39" i="7"/>
  <c r="D39" i="7"/>
  <c r="E38" i="7"/>
  <c r="D38" i="7"/>
  <c r="E30" i="7"/>
  <c r="D30" i="7"/>
  <c r="E23" i="7"/>
  <c r="D1555" i="1" s="1"/>
  <c r="D23" i="7"/>
  <c r="C1555" i="1" s="1"/>
  <c r="E22" i="7"/>
  <c r="D1554" i="1" s="1"/>
  <c r="D22" i="7"/>
  <c r="C1554" i="1" s="1"/>
  <c r="E14" i="7"/>
  <c r="D1546" i="1" s="1"/>
  <c r="D14" i="7"/>
  <c r="C1546" i="1" s="1"/>
  <c r="E7" i="7"/>
  <c r="D1539" i="1" s="1"/>
  <c r="D7" i="7"/>
  <c r="C1539" i="1" s="1"/>
  <c r="E6" i="7"/>
  <c r="D1538" i="1" s="1"/>
  <c r="D6" i="7"/>
  <c r="C1538" i="1" s="1"/>
  <c r="E5" i="7"/>
  <c r="D1537" i="1" s="1"/>
  <c r="D5" i="7"/>
  <c r="F140" i="6"/>
  <c r="F139" i="6"/>
  <c r="F138" i="6"/>
  <c r="F137" i="6"/>
  <c r="F136" i="6"/>
  <c r="F135" i="6"/>
  <c r="F134" i="6"/>
  <c r="F133" i="6"/>
  <c r="F132" i="6"/>
  <c r="F131" i="6"/>
  <c r="E130" i="6"/>
  <c r="D1525" i="1" s="1"/>
  <c r="D130" i="6"/>
  <c r="E129" i="6"/>
  <c r="D1524" i="1" s="1"/>
  <c r="D129" i="6"/>
  <c r="F128" i="6"/>
  <c r="F127" i="6"/>
  <c r="F126" i="6"/>
  <c r="F125" i="6"/>
  <c r="F124" i="6"/>
  <c r="F123" i="6"/>
  <c r="E122" i="6"/>
  <c r="D1517" i="1" s="1"/>
  <c r="D122" i="6"/>
  <c r="F121" i="6"/>
  <c r="F120" i="6"/>
  <c r="F119" i="6"/>
  <c r="E118" i="6"/>
  <c r="D1513" i="1" s="1"/>
  <c r="D118" i="6"/>
  <c r="F117" i="6"/>
  <c r="F116" i="6"/>
  <c r="E115" i="6"/>
  <c r="D1510" i="1" s="1"/>
  <c r="D115" i="6"/>
  <c r="E114" i="6"/>
  <c r="D1509" i="1" s="1"/>
  <c r="D114" i="6"/>
  <c r="F113" i="6"/>
  <c r="F112" i="6"/>
  <c r="F111" i="6"/>
  <c r="F110" i="6"/>
  <c r="F109" i="6"/>
  <c r="F108" i="6"/>
  <c r="E107" i="6"/>
  <c r="D1502" i="1" s="1"/>
  <c r="D107" i="6"/>
  <c r="F106" i="6"/>
  <c r="F105" i="6"/>
  <c r="F104" i="6"/>
  <c r="F103" i="6"/>
  <c r="F102" i="6"/>
  <c r="F101" i="6"/>
  <c r="F100" i="6"/>
  <c r="E99" i="6"/>
  <c r="D1494" i="1" s="1"/>
  <c r="D99" i="6"/>
  <c r="F98" i="6"/>
  <c r="F97" i="6"/>
  <c r="F96" i="6"/>
  <c r="F95" i="6"/>
  <c r="E94" i="6"/>
  <c r="D1489" i="1" s="1"/>
  <c r="D94" i="6"/>
  <c r="F93" i="6"/>
  <c r="F92" i="6"/>
  <c r="F91" i="6"/>
  <c r="E90" i="6"/>
  <c r="D1485" i="1" s="1"/>
  <c r="D90" i="6"/>
  <c r="E89" i="6"/>
  <c r="D1484" i="1" s="1"/>
  <c r="D89" i="6"/>
  <c r="F88" i="6"/>
  <c r="F87" i="6"/>
  <c r="F86" i="6"/>
  <c r="F85" i="6"/>
  <c r="F84" i="6"/>
  <c r="F83" i="6"/>
  <c r="E82" i="6"/>
  <c r="D1477" i="1" s="1"/>
  <c r="D82" i="6"/>
  <c r="F81" i="6"/>
  <c r="F80" i="6"/>
  <c r="F79" i="6"/>
  <c r="F78" i="6"/>
  <c r="F77" i="6"/>
  <c r="F76" i="6"/>
  <c r="E75" i="6"/>
  <c r="D1470" i="1" s="1"/>
  <c r="D75" i="6"/>
  <c r="F74" i="6"/>
  <c r="F73" i="6"/>
  <c r="F72" i="6"/>
  <c r="F71" i="6"/>
  <c r="F70" i="6"/>
  <c r="F69" i="6"/>
  <c r="F68" i="6"/>
  <c r="F67" i="6"/>
  <c r="E66" i="6"/>
  <c r="D1461" i="1" s="1"/>
  <c r="D66" i="6"/>
  <c r="F65" i="6"/>
  <c r="F64" i="6"/>
  <c r="F63" i="6"/>
  <c r="F62" i="6"/>
  <c r="E61" i="6"/>
  <c r="D1456" i="1" s="1"/>
  <c r="D61" i="6"/>
  <c r="F60" i="6"/>
  <c r="F59" i="6"/>
  <c r="F58" i="6"/>
  <c r="F57" i="6"/>
  <c r="F56" i="6"/>
  <c r="F55" i="6"/>
  <c r="E54" i="6"/>
  <c r="D1449" i="1" s="1"/>
  <c r="D54" i="6"/>
  <c r="F53" i="6"/>
  <c r="F52" i="6"/>
  <c r="F51" i="6"/>
  <c r="E50" i="6"/>
  <c r="D1445" i="1" s="1"/>
  <c r="D50" i="6"/>
  <c r="F49" i="6"/>
  <c r="F48" i="6"/>
  <c r="F47" i="6"/>
  <c r="F46" i="6"/>
  <c r="F45" i="6"/>
  <c r="F44" i="6"/>
  <c r="E43" i="6"/>
  <c r="D1438" i="1" s="1"/>
  <c r="D43" i="6"/>
  <c r="F42" i="6"/>
  <c r="F41" i="6"/>
  <c r="F40" i="6"/>
  <c r="E39" i="6"/>
  <c r="D1434" i="1" s="1"/>
  <c r="D39" i="6"/>
  <c r="F38" i="6"/>
  <c r="F37" i="6"/>
  <c r="E36" i="6"/>
  <c r="D1431" i="1" s="1"/>
  <c r="D36" i="6"/>
  <c r="E35" i="6"/>
  <c r="D1430" i="1" s="1"/>
  <c r="D35" i="6"/>
  <c r="F34" i="6"/>
  <c r="F33" i="6"/>
  <c r="F32" i="6"/>
  <c r="F31" i="6"/>
  <c r="F30" i="6"/>
  <c r="F29" i="6"/>
  <c r="E28" i="6"/>
  <c r="D1423" i="1" s="1"/>
  <c r="D28" i="6"/>
  <c r="F27" i="6"/>
  <c r="F26" i="6"/>
  <c r="F25" i="6"/>
  <c r="F24" i="6"/>
  <c r="F23" i="6"/>
  <c r="E22" i="6"/>
  <c r="D1417" i="1" s="1"/>
  <c r="D22" i="6"/>
  <c r="F21" i="6"/>
  <c r="F20" i="6"/>
  <c r="F19" i="6"/>
  <c r="F18" i="6"/>
  <c r="F17" i="6"/>
  <c r="F16" i="6"/>
  <c r="F15" i="6"/>
  <c r="F14" i="6"/>
  <c r="E13" i="6"/>
  <c r="D1408" i="1" s="1"/>
  <c r="D13" i="6"/>
  <c r="F12" i="6"/>
  <c r="F11" i="6"/>
  <c r="E10" i="6"/>
  <c r="D1405" i="1" s="1"/>
  <c r="D10" i="6"/>
  <c r="F9" i="6"/>
  <c r="F8" i="6"/>
  <c r="F7" i="6"/>
  <c r="E6" i="6"/>
  <c r="D1401" i="1" s="1"/>
  <c r="D6"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1300" i="1" s="1"/>
  <c r="D296" i="5"/>
  <c r="E295" i="5"/>
  <c r="D1299" i="1" s="1"/>
  <c r="D295" i="5"/>
  <c r="F294" i="5"/>
  <c r="F293" i="5"/>
  <c r="F292" i="5"/>
  <c r="F291" i="5"/>
  <c r="E290" i="5"/>
  <c r="D1294" i="1" s="1"/>
  <c r="D290" i="5"/>
  <c r="F289" i="5"/>
  <c r="F288" i="5"/>
  <c r="F287" i="5"/>
  <c r="F286" i="5"/>
  <c r="F285" i="5"/>
  <c r="F284" i="5"/>
  <c r="F283" i="5"/>
  <c r="F282" i="5"/>
  <c r="F281" i="5"/>
  <c r="F280" i="5"/>
  <c r="F279" i="5"/>
  <c r="F278" i="5"/>
  <c r="F277" i="5"/>
  <c r="E276" i="5"/>
  <c r="D1280" i="1" s="1"/>
  <c r="D276" i="5"/>
  <c r="F275" i="5"/>
  <c r="F274" i="5"/>
  <c r="E273" i="5"/>
  <c r="D1277" i="1" s="1"/>
  <c r="D273" i="5"/>
  <c r="F272" i="5"/>
  <c r="F271" i="5"/>
  <c r="F270" i="5"/>
  <c r="F269" i="5"/>
  <c r="F268" i="5"/>
  <c r="F267" i="5"/>
  <c r="F266" i="5"/>
  <c r="F265" i="5"/>
  <c r="F264" i="5"/>
  <c r="E263" i="5"/>
  <c r="D1267" i="1" s="1"/>
  <c r="D263" i="5"/>
  <c r="F262" i="5"/>
  <c r="F261" i="5"/>
  <c r="F260" i="5"/>
  <c r="E259" i="5"/>
  <c r="D1263" i="1" s="1"/>
  <c r="D259" i="5"/>
  <c r="F258" i="5"/>
  <c r="F257" i="5"/>
  <c r="F256" i="5"/>
  <c r="E255" i="5"/>
  <c r="D1259" i="1" s="1"/>
  <c r="D255" i="5"/>
  <c r="E254" i="5"/>
  <c r="D1258" i="1" s="1"/>
  <c r="D254" i="5"/>
  <c r="F253" i="5"/>
  <c r="F252" i="5"/>
  <c r="E251" i="5"/>
  <c r="D1255" i="1" s="1"/>
  <c r="D251" i="5"/>
  <c r="E250" i="5"/>
  <c r="D250" i="5"/>
  <c r="F249" i="5"/>
  <c r="F248" i="5"/>
  <c r="E247" i="5"/>
  <c r="D1251" i="1" s="1"/>
  <c r="D247" i="5"/>
  <c r="F246" i="5"/>
  <c r="F245" i="5"/>
  <c r="F244" i="5"/>
  <c r="F243" i="5"/>
  <c r="F242" i="5"/>
  <c r="F241" i="5"/>
  <c r="F240" i="5"/>
  <c r="F239" i="5"/>
  <c r="F238" i="5"/>
  <c r="F237" i="5"/>
  <c r="E236" i="5"/>
  <c r="D1240" i="1" s="1"/>
  <c r="D236" i="5"/>
  <c r="F235" i="5"/>
  <c r="F234" i="5"/>
  <c r="F233" i="5"/>
  <c r="F232" i="5"/>
  <c r="F231" i="5"/>
  <c r="F230" i="5"/>
  <c r="F229" i="5"/>
  <c r="F228" i="5"/>
  <c r="F227" i="5"/>
  <c r="F226" i="5"/>
  <c r="F225" i="5"/>
  <c r="F224" i="5"/>
  <c r="F223" i="5"/>
  <c r="F222" i="5"/>
  <c r="F221" i="5"/>
  <c r="F220" i="5"/>
  <c r="E219" i="5"/>
  <c r="D1223" i="1" s="1"/>
  <c r="D219" i="5"/>
  <c r="E218" i="5"/>
  <c r="D218" i="5"/>
  <c r="F217" i="5"/>
  <c r="F216" i="5"/>
  <c r="F215" i="5"/>
  <c r="F214" i="5"/>
  <c r="F213" i="5"/>
  <c r="F212" i="5"/>
  <c r="F211" i="5"/>
  <c r="E210" i="5"/>
  <c r="D1214" i="1" s="1"/>
  <c r="D210" i="5"/>
  <c r="F209" i="5"/>
  <c r="F208" i="5"/>
  <c r="F207" i="5"/>
  <c r="F206" i="5"/>
  <c r="F205" i="5"/>
  <c r="F204" i="5"/>
  <c r="E203" i="5"/>
  <c r="D1207" i="1" s="1"/>
  <c r="D203" i="5"/>
  <c r="E202" i="5"/>
  <c r="D202" i="5"/>
  <c r="F201" i="5"/>
  <c r="F200" i="5"/>
  <c r="F199" i="5"/>
  <c r="F198" i="5"/>
  <c r="F197" i="5"/>
  <c r="E196" i="5"/>
  <c r="D196" i="5"/>
  <c r="F195" i="5"/>
  <c r="F194" i="5"/>
  <c r="F193" i="5"/>
  <c r="F192" i="5"/>
  <c r="F191" i="5"/>
  <c r="F190" i="5"/>
  <c r="F189" i="5"/>
  <c r="F188" i="5"/>
  <c r="F187" i="5"/>
  <c r="F186" i="5"/>
  <c r="E185" i="5"/>
  <c r="D1189" i="1" s="1"/>
  <c r="D185" i="5"/>
  <c r="F184" i="5"/>
  <c r="F183" i="5"/>
  <c r="F182" i="5"/>
  <c r="F181" i="5"/>
  <c r="E180" i="5"/>
  <c r="D1184" i="1" s="1"/>
  <c r="D180" i="5"/>
  <c r="F179" i="5"/>
  <c r="F178" i="5"/>
  <c r="E177" i="5"/>
  <c r="D177" i="5"/>
  <c r="E176" i="5"/>
  <c r="D176" i="5"/>
  <c r="E175" i="5"/>
  <c r="D1179" i="1" s="1"/>
  <c r="D175"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155" i="1" s="1"/>
  <c r="D150" i="5"/>
  <c r="F149" i="5"/>
  <c r="F148" i="5"/>
  <c r="E147" i="5"/>
  <c r="D1152" i="1" s="1"/>
  <c r="D147" i="5"/>
  <c r="F146" i="5"/>
  <c r="F145" i="5"/>
  <c r="F144" i="5"/>
  <c r="E143" i="5"/>
  <c r="D1148" i="1" s="1"/>
  <c r="D143" i="5"/>
  <c r="F142" i="5"/>
  <c r="F141" i="5"/>
  <c r="F140" i="5"/>
  <c r="F139" i="5"/>
  <c r="F138" i="5"/>
  <c r="F137" i="5"/>
  <c r="E136" i="5"/>
  <c r="D1141" i="1" s="1"/>
  <c r="D136" i="5"/>
  <c r="E135" i="5"/>
  <c r="D1140" i="1" s="1"/>
  <c r="D135" i="5"/>
  <c r="F134" i="5"/>
  <c r="F133" i="5"/>
  <c r="F132" i="5"/>
  <c r="F131" i="5"/>
  <c r="F130" i="5"/>
  <c r="F129" i="5"/>
  <c r="F128" i="5"/>
  <c r="E127" i="5"/>
  <c r="D1132" i="1" s="1"/>
  <c r="D127" i="5"/>
  <c r="F126" i="5"/>
  <c r="F125" i="5"/>
  <c r="F124" i="5"/>
  <c r="F123" i="5"/>
  <c r="F122" i="5"/>
  <c r="F121" i="5"/>
  <c r="E120" i="5"/>
  <c r="D1125" i="1" s="1"/>
  <c r="D120" i="5"/>
  <c r="E119" i="5"/>
  <c r="D1124" i="1" s="1"/>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1094" i="1" s="1"/>
  <c r="D89" i="5"/>
  <c r="E88" i="5"/>
  <c r="D1093" i="1" s="1"/>
  <c r="D88" i="5"/>
  <c r="F87" i="5"/>
  <c r="F86" i="5"/>
  <c r="F85" i="5"/>
  <c r="F84" i="5"/>
  <c r="F83" i="5"/>
  <c r="E82" i="5"/>
  <c r="D1087" i="1" s="1"/>
  <c r="D82" i="5"/>
  <c r="F81" i="5"/>
  <c r="F80" i="5"/>
  <c r="F79" i="5"/>
  <c r="F78" i="5"/>
  <c r="F77" i="5"/>
  <c r="E76" i="5"/>
  <c r="D1081" i="1" s="1"/>
  <c r="D76" i="5"/>
  <c r="F75" i="5"/>
  <c r="F74" i="5"/>
  <c r="F73" i="5"/>
  <c r="F72" i="5"/>
  <c r="E71" i="5"/>
  <c r="D1076" i="1" s="1"/>
  <c r="D71" i="5"/>
  <c r="E70" i="5"/>
  <c r="D1075" i="1" s="1"/>
  <c r="D70" i="5"/>
  <c r="E69" i="5"/>
  <c r="D69"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E12" i="5"/>
  <c r="D1017" i="1" s="1"/>
  <c r="D12" i="5"/>
  <c r="F11" i="5"/>
  <c r="F10" i="5"/>
  <c r="F9" i="5"/>
  <c r="E8" i="5"/>
  <c r="D1013" i="1" s="1"/>
  <c r="D8" i="5"/>
  <c r="E7" i="5"/>
  <c r="D7" i="5"/>
  <c r="E6" i="5"/>
  <c r="D1011" i="1" s="1"/>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27" i="1" s="1"/>
  <c r="D633" i="4"/>
  <c r="F632" i="4"/>
  <c r="F631" i="4"/>
  <c r="E630" i="4"/>
  <c r="D624" i="1" s="1"/>
  <c r="D630" i="4"/>
  <c r="E629" i="4"/>
  <c r="D623" i="1" s="1"/>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1" i="1" s="1"/>
  <c r="D607" i="4"/>
  <c r="F606" i="4"/>
  <c r="F605" i="4"/>
  <c r="F604" i="4"/>
  <c r="E603" i="4"/>
  <c r="D597" i="1" s="1"/>
  <c r="D603" i="4"/>
  <c r="F602" i="4"/>
  <c r="F601" i="4"/>
  <c r="F600" i="4"/>
  <c r="F599" i="4"/>
  <c r="E598" i="4"/>
  <c r="D592" i="1" s="1"/>
  <c r="D598" i="4"/>
  <c r="E597" i="4"/>
  <c r="D597" i="4"/>
  <c r="F596" i="4"/>
  <c r="F595" i="4"/>
  <c r="E594" i="4"/>
  <c r="D588" i="1" s="1"/>
  <c r="D594" i="4"/>
  <c r="F593" i="4"/>
  <c r="F592" i="4"/>
  <c r="E591" i="4"/>
  <c r="D585" i="1" s="1"/>
  <c r="D591" i="4"/>
  <c r="F590" i="4"/>
  <c r="E589" i="4"/>
  <c r="D583" i="1" s="1"/>
  <c r="D589" i="4"/>
  <c r="F588" i="4"/>
  <c r="F587" i="4"/>
  <c r="F586" i="4"/>
  <c r="E585" i="4"/>
  <c r="D579" i="1" s="1"/>
  <c r="D585" i="4"/>
  <c r="E584" i="4"/>
  <c r="D578" i="1" s="1"/>
  <c r="D584" i="4"/>
  <c r="F583" i="4"/>
  <c r="F582" i="4"/>
  <c r="E581" i="4"/>
  <c r="D575" i="1" s="1"/>
  <c r="D581" i="4"/>
  <c r="F580" i="4"/>
  <c r="F579" i="4"/>
  <c r="E578" i="4"/>
  <c r="D572" i="1" s="1"/>
  <c r="D578" i="4"/>
  <c r="F577" i="4"/>
  <c r="F576" i="4"/>
  <c r="E575" i="4"/>
  <c r="D569" i="1" s="1"/>
  <c r="D575" i="4"/>
  <c r="F574" i="4"/>
  <c r="F573" i="4"/>
  <c r="E572" i="4"/>
  <c r="D566" i="1" s="1"/>
  <c r="D572" i="4"/>
  <c r="E571" i="4"/>
  <c r="D565" i="1" s="1"/>
  <c r="D571"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E545" i="4"/>
  <c r="D539" i="1" s="1"/>
  <c r="D545" i="4"/>
  <c r="F544" i="4"/>
  <c r="F543" i="4"/>
  <c r="E542" i="4"/>
  <c r="D536" i="1" s="1"/>
  <c r="D542" i="4"/>
  <c r="F541" i="4"/>
  <c r="F540" i="4"/>
  <c r="F539" i="4"/>
  <c r="F538" i="4"/>
  <c r="E537" i="4"/>
  <c r="D531" i="1" s="1"/>
  <c r="D537" i="4"/>
  <c r="E536" i="4"/>
  <c r="D530" i="1" s="1"/>
  <c r="D536" i="4"/>
  <c r="D535" i="4"/>
  <c r="F534" i="4"/>
  <c r="F533" i="4"/>
  <c r="E532" i="4"/>
  <c r="D526" i="1" s="1"/>
  <c r="D532" i="4"/>
  <c r="F531" i="4"/>
  <c r="F530" i="4"/>
  <c r="E529" i="4"/>
  <c r="D523" i="1" s="1"/>
  <c r="D529" i="4"/>
  <c r="F528" i="4"/>
  <c r="F527" i="4"/>
  <c r="E526" i="4"/>
  <c r="D520" i="1" s="1"/>
  <c r="D526" i="4"/>
  <c r="F525" i="4"/>
  <c r="F524" i="4"/>
  <c r="E523" i="4"/>
  <c r="D517" i="1" s="1"/>
  <c r="D523" i="4"/>
  <c r="E522" i="4"/>
  <c r="D516" i="1" s="1"/>
  <c r="D522" i="4"/>
  <c r="F521" i="4"/>
  <c r="F520" i="4"/>
  <c r="F519" i="4"/>
  <c r="F518" i="4"/>
  <c r="F517" i="4"/>
  <c r="F516" i="4"/>
  <c r="F515" i="4"/>
  <c r="E514" i="4"/>
  <c r="D508" i="1" s="1"/>
  <c r="D514" i="4"/>
  <c r="F513" i="4"/>
  <c r="F512" i="4"/>
  <c r="F511" i="4"/>
  <c r="F510" i="4"/>
  <c r="E509" i="4"/>
  <c r="D503" i="1" s="1"/>
  <c r="D509" i="4"/>
  <c r="F508" i="4"/>
  <c r="F507" i="4"/>
  <c r="F506" i="4"/>
  <c r="F505" i="4"/>
  <c r="F504" i="4"/>
  <c r="F503" i="4"/>
  <c r="E502" i="4"/>
  <c r="D496" i="1" s="1"/>
  <c r="D502" i="4"/>
  <c r="F501" i="4"/>
  <c r="F500" i="4"/>
  <c r="F499" i="4"/>
  <c r="F498" i="4"/>
  <c r="E497" i="4"/>
  <c r="D497" i="4"/>
  <c r="F496" i="4"/>
  <c r="F495" i="4"/>
  <c r="F494" i="4"/>
  <c r="F493" i="4"/>
  <c r="E492" i="4"/>
  <c r="D486" i="1" s="1"/>
  <c r="D492" i="4"/>
  <c r="D491" i="4"/>
  <c r="F490" i="4"/>
  <c r="F489" i="4"/>
  <c r="E488" i="4"/>
  <c r="D482" i="1" s="1"/>
  <c r="D488" i="4"/>
  <c r="F487" i="4"/>
  <c r="F486" i="4"/>
  <c r="E485" i="4"/>
  <c r="D479" i="1" s="1"/>
  <c r="D485" i="4"/>
  <c r="F484" i="4"/>
  <c r="F483" i="4"/>
  <c r="F482" i="4"/>
  <c r="F481" i="4"/>
  <c r="E480" i="4"/>
  <c r="D474" i="1" s="1"/>
  <c r="D480" i="4"/>
  <c r="E479" i="4"/>
  <c r="D473" i="1" s="1"/>
  <c r="D479" i="4"/>
  <c r="F478" i="4"/>
  <c r="F477" i="4"/>
  <c r="E476" i="4"/>
  <c r="D470" i="1" s="1"/>
  <c r="D476" i="4"/>
  <c r="F475" i="4"/>
  <c r="F474" i="4"/>
  <c r="E473" i="4"/>
  <c r="D467" i="1" s="1"/>
  <c r="D473" i="4"/>
  <c r="F472" i="4"/>
  <c r="F471" i="4"/>
  <c r="E470" i="4"/>
  <c r="D464" i="1" s="1"/>
  <c r="D470" i="4"/>
  <c r="F469" i="4"/>
  <c r="F468" i="4"/>
  <c r="E467" i="4"/>
  <c r="D461" i="1" s="1"/>
  <c r="D467" i="4"/>
  <c r="E466" i="4"/>
  <c r="D460" i="1" s="1"/>
  <c r="D466" i="4"/>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26" i="1" s="1"/>
  <c r="D432" i="4"/>
  <c r="E431" i="4"/>
  <c r="D425" i="1" s="1"/>
  <c r="D431" i="4"/>
  <c r="D430" i="4"/>
  <c r="E428" i="4"/>
  <c r="D423" i="1" s="1"/>
  <c r="D428" i="4"/>
  <c r="E427" i="4"/>
  <c r="D427" i="4"/>
  <c r="E426" i="4"/>
  <c r="D426" i="4"/>
  <c r="F421" i="4"/>
  <c r="F420" i="4"/>
  <c r="F419" i="4"/>
  <c r="F416" i="4"/>
  <c r="F415" i="4"/>
  <c r="F414" i="4"/>
  <c r="F413" i="4"/>
  <c r="E412" i="4"/>
  <c r="D407" i="1" s="1"/>
  <c r="D412" i="4"/>
  <c r="F411" i="4"/>
  <c r="E410" i="4"/>
  <c r="D405" i="1" s="1"/>
  <c r="D410" i="4"/>
  <c r="F409" i="4"/>
  <c r="F408" i="4"/>
  <c r="E407" i="4"/>
  <c r="D402" i="1" s="1"/>
  <c r="D407" i="4"/>
  <c r="E406" i="4"/>
  <c r="D401" i="1" s="1"/>
  <c r="D406" i="4"/>
  <c r="F405" i="4"/>
  <c r="F404" i="4"/>
  <c r="F403" i="4"/>
  <c r="F402" i="4"/>
  <c r="E401" i="4"/>
  <c r="D396" i="1" s="1"/>
  <c r="D401" i="4"/>
  <c r="F400" i="4"/>
  <c r="F399" i="4"/>
  <c r="E398" i="4"/>
  <c r="D393" i="1" s="1"/>
  <c r="D398" i="4"/>
  <c r="F397" i="4"/>
  <c r="F396" i="4"/>
  <c r="F395" i="4"/>
  <c r="F394" i="4"/>
  <c r="E393" i="4"/>
  <c r="D388" i="1" s="1"/>
  <c r="D393" i="4"/>
  <c r="F392" i="4"/>
  <c r="F391" i="4"/>
  <c r="F390" i="4"/>
  <c r="F389" i="4"/>
  <c r="E388" i="4"/>
  <c r="D383" i="1" s="1"/>
  <c r="D388" i="4"/>
  <c r="F387" i="4"/>
  <c r="F386" i="4"/>
  <c r="F385" i="4"/>
  <c r="F384" i="4"/>
  <c r="F383" i="4"/>
  <c r="F382" i="4"/>
  <c r="F381" i="4"/>
  <c r="F380" i="4"/>
  <c r="E379" i="4"/>
  <c r="D374" i="1" s="1"/>
  <c r="D379" i="4"/>
  <c r="F378" i="4"/>
  <c r="F377" i="4"/>
  <c r="F376" i="4"/>
  <c r="F375" i="4"/>
  <c r="E374" i="4"/>
  <c r="D374" i="4"/>
  <c r="D373" i="4"/>
  <c r="F372" i="4"/>
  <c r="F371" i="4"/>
  <c r="F370" i="4"/>
  <c r="F369" i="4"/>
  <c r="F368" i="4"/>
  <c r="F367" i="4"/>
  <c r="E366" i="4"/>
  <c r="D366" i="4"/>
  <c r="F365" i="4"/>
  <c r="F364" i="4"/>
  <c r="F363" i="4"/>
  <c r="E362" i="4"/>
  <c r="D357" i="1" s="1"/>
  <c r="D362" i="4"/>
  <c r="D361" i="4"/>
  <c r="D360" i="4"/>
  <c r="F359" i="4"/>
  <c r="E358" i="4"/>
  <c r="D353" i="1" s="1"/>
  <c r="D358" i="4"/>
  <c r="F357" i="4"/>
  <c r="F356" i="4"/>
  <c r="E355" i="4"/>
  <c r="D350" i="1" s="1"/>
  <c r="D355" i="4"/>
  <c r="E354" i="4"/>
  <c r="D349" i="1" s="1"/>
  <c r="D354" i="4"/>
  <c r="F353" i="4"/>
  <c r="F352" i="4"/>
  <c r="F351" i="4"/>
  <c r="F350" i="4"/>
  <c r="E349" i="4"/>
  <c r="D344" i="1" s="1"/>
  <c r="D349" i="4"/>
  <c r="F348" i="4"/>
  <c r="F347" i="4"/>
  <c r="E346" i="4"/>
  <c r="D341" i="1" s="1"/>
  <c r="D346" i="4"/>
  <c r="F345" i="4"/>
  <c r="F344" i="4"/>
  <c r="F343" i="4"/>
  <c r="F342" i="4"/>
  <c r="E341" i="4"/>
  <c r="D336" i="1" s="1"/>
  <c r="D341" i="4"/>
  <c r="F340" i="4"/>
  <c r="F339" i="4"/>
  <c r="F338" i="4"/>
  <c r="F337" i="4"/>
  <c r="E336" i="4"/>
  <c r="D331" i="1" s="1"/>
  <c r="D336" i="4"/>
  <c r="F335" i="4"/>
  <c r="F334" i="4"/>
  <c r="F333" i="4"/>
  <c r="F332" i="4"/>
  <c r="F331" i="4"/>
  <c r="F330" i="4"/>
  <c r="F329" i="4"/>
  <c r="F328" i="4"/>
  <c r="E327" i="4"/>
  <c r="D322" i="1" s="1"/>
  <c r="D327" i="4"/>
  <c r="F326" i="4"/>
  <c r="F325" i="4"/>
  <c r="F324" i="4"/>
  <c r="F323" i="4"/>
  <c r="E322" i="4"/>
  <c r="D317" i="1" s="1"/>
  <c r="D322" i="4"/>
  <c r="E321" i="4"/>
  <c r="D316" i="1" s="1"/>
  <c r="D321" i="4"/>
  <c r="F320" i="4"/>
  <c r="F319" i="4"/>
  <c r="F318" i="4"/>
  <c r="F317" i="4"/>
  <c r="F316" i="4"/>
  <c r="F315" i="4"/>
  <c r="E314" i="4"/>
  <c r="D309" i="1" s="1"/>
  <c r="D314" i="4"/>
  <c r="F313" i="4"/>
  <c r="F312" i="4"/>
  <c r="F311" i="4"/>
  <c r="E310" i="4"/>
  <c r="D305" i="1" s="1"/>
  <c r="D310" i="4"/>
  <c r="E309" i="4"/>
  <c r="D304" i="1" s="1"/>
  <c r="D309" i="4"/>
  <c r="E308" i="4"/>
  <c r="D308"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4" i="4"/>
  <c r="D273" i="4"/>
  <c r="F272" i="4"/>
  <c r="F271" i="4"/>
  <c r="F270" i="4"/>
  <c r="E269" i="4"/>
  <c r="D269" i="4"/>
  <c r="F268" i="4"/>
  <c r="F267" i="4"/>
  <c r="F266" i="4"/>
  <c r="F265" i="4"/>
  <c r="F264" i="4"/>
  <c r="E263" i="4"/>
  <c r="D259" i="1" s="1"/>
  <c r="D263" i="4"/>
  <c r="D262" i="4"/>
  <c r="F261" i="4"/>
  <c r="F260" i="4"/>
  <c r="F259" i="4"/>
  <c r="F258" i="4"/>
  <c r="E257" i="4"/>
  <c r="D253" i="1" s="1"/>
  <c r="D257" i="4"/>
  <c r="F256" i="4"/>
  <c r="F255" i="4"/>
  <c r="E254" i="4"/>
  <c r="D250" i="1" s="1"/>
  <c r="D254" i="4"/>
  <c r="F253" i="4"/>
  <c r="F252" i="4"/>
  <c r="F251" i="4"/>
  <c r="E250" i="4"/>
  <c r="D246" i="1" s="1"/>
  <c r="D250" i="4"/>
  <c r="F249" i="4"/>
  <c r="F248" i="4"/>
  <c r="F247" i="4"/>
  <c r="E246" i="4"/>
  <c r="D242" i="1" s="1"/>
  <c r="D246" i="4"/>
  <c r="F245" i="4"/>
  <c r="F244" i="4"/>
  <c r="F243" i="4"/>
  <c r="E242" i="4"/>
  <c r="D242" i="4"/>
  <c r="F241" i="4"/>
  <c r="F240" i="4"/>
  <c r="F239" i="4"/>
  <c r="F238" i="4"/>
  <c r="E237" i="4"/>
  <c r="D233" i="1" s="1"/>
  <c r="D237" i="4"/>
  <c r="F236" i="4"/>
  <c r="F235" i="4"/>
  <c r="E234" i="4"/>
  <c r="D230" i="1" s="1"/>
  <c r="D234" i="4"/>
  <c r="F233" i="4"/>
  <c r="F232" i="4"/>
  <c r="E231" i="4"/>
  <c r="D227" i="1" s="1"/>
  <c r="D231" i="4"/>
  <c r="F229" i="4"/>
  <c r="F228" i="4"/>
  <c r="F227" i="4"/>
  <c r="F226" i="4"/>
  <c r="E225" i="4"/>
  <c r="D221" i="1" s="1"/>
  <c r="D225" i="4"/>
  <c r="F224" i="4"/>
  <c r="F223" i="4"/>
  <c r="E222" i="4"/>
  <c r="D218" i="1" s="1"/>
  <c r="D222" i="4"/>
  <c r="E221" i="4"/>
  <c r="D217" i="1" s="1"/>
  <c r="D221" i="4"/>
  <c r="F220" i="4"/>
  <c r="F219" i="4"/>
  <c r="F218" i="4"/>
  <c r="F217" i="4"/>
  <c r="E216" i="4"/>
  <c r="D212" i="1" s="1"/>
  <c r="D216" i="4"/>
  <c r="F215" i="4"/>
  <c r="F214" i="4"/>
  <c r="F213" i="4"/>
  <c r="F212" i="4"/>
  <c r="F211" i="4"/>
  <c r="F210" i="4"/>
  <c r="F209" i="4"/>
  <c r="E208" i="4"/>
  <c r="D208" i="4"/>
  <c r="F207" i="4"/>
  <c r="F206" i="4"/>
  <c r="F205" i="4"/>
  <c r="F204" i="4"/>
  <c r="E203" i="4"/>
  <c r="D199" i="1" s="1"/>
  <c r="D203" i="4"/>
  <c r="D202"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D164" i="4"/>
  <c r="F163" i="4"/>
  <c r="F162" i="4"/>
  <c r="F161" i="4"/>
  <c r="E160" i="4"/>
  <c r="D156" i="1" s="1"/>
  <c r="D160" i="4"/>
  <c r="F159" i="4"/>
  <c r="F158" i="4"/>
  <c r="F157" i="4"/>
  <c r="F156" i="4"/>
  <c r="F155" i="4"/>
  <c r="E154" i="4"/>
  <c r="D154" i="4"/>
  <c r="D153" i="4"/>
  <c r="F151" i="4"/>
  <c r="F150" i="4"/>
  <c r="F149" i="4"/>
  <c r="F148" i="4"/>
  <c r="F147" i="4"/>
  <c r="F146" i="4"/>
  <c r="F145" i="4"/>
  <c r="F144" i="4"/>
  <c r="F143" i="4"/>
  <c r="F142" i="4"/>
  <c r="E141" i="4"/>
  <c r="D141" i="4"/>
  <c r="D140" i="4"/>
  <c r="F139" i="4"/>
  <c r="F138" i="4"/>
  <c r="F137" i="4"/>
  <c r="F136" i="4"/>
  <c r="E135" i="4"/>
  <c r="D131" i="1" s="1"/>
  <c r="D135" i="4"/>
  <c r="E134" i="4"/>
  <c r="D130" i="1" s="1"/>
  <c r="D134" i="4"/>
  <c r="F133" i="4"/>
  <c r="F132" i="4"/>
  <c r="F131" i="4"/>
  <c r="F130" i="4"/>
  <c r="E129" i="4"/>
  <c r="D125" i="1" s="1"/>
  <c r="D129" i="4"/>
  <c r="F128" i="4"/>
  <c r="F127" i="4"/>
  <c r="E126" i="4"/>
  <c r="D122" i="1" s="1"/>
  <c r="D126" i="4"/>
  <c r="E125" i="4"/>
  <c r="D121" i="1" s="1"/>
  <c r="D125" i="4"/>
  <c r="F124" i="4"/>
  <c r="F123" i="4"/>
  <c r="F122" i="4"/>
  <c r="F121" i="4"/>
  <c r="E120" i="4"/>
  <c r="D116" i="1" s="1"/>
  <c r="D120" i="4"/>
  <c r="F119" i="4"/>
  <c r="F118" i="4"/>
  <c r="F117" i="4"/>
  <c r="F116" i="4"/>
  <c r="F115" i="4"/>
  <c r="F114" i="4"/>
  <c r="F113" i="4"/>
  <c r="E112" i="4"/>
  <c r="D108" i="1" s="1"/>
  <c r="D112" i="4"/>
  <c r="F111" i="4"/>
  <c r="F110" i="4"/>
  <c r="F109" i="4"/>
  <c r="F108" i="4"/>
  <c r="E107" i="4"/>
  <c r="D107" i="4"/>
  <c r="D106" i="4"/>
  <c r="F105" i="4"/>
  <c r="F104" i="4"/>
  <c r="F103" i="4"/>
  <c r="F102" i="4"/>
  <c r="F101" i="4"/>
  <c r="F100" i="4"/>
  <c r="F99" i="4"/>
  <c r="E98" i="4"/>
  <c r="D94" i="1" s="1"/>
  <c r="D98" i="4"/>
  <c r="F97" i="4"/>
  <c r="F96" i="4"/>
  <c r="F95" i="4"/>
  <c r="F94" i="4"/>
  <c r="F93" i="4"/>
  <c r="F92" i="4"/>
  <c r="E91" i="4"/>
  <c r="D91" i="4"/>
  <c r="F90" i="4"/>
  <c r="F89" i="4"/>
  <c r="F88" i="4"/>
  <c r="F87" i="4"/>
  <c r="F86" i="4"/>
  <c r="F85" i="4"/>
  <c r="F84" i="4"/>
  <c r="E83" i="4"/>
  <c r="D79" i="1" s="1"/>
  <c r="D83" i="4"/>
  <c r="D82" i="4"/>
  <c r="F81" i="4"/>
  <c r="F80" i="4"/>
  <c r="F79" i="4"/>
  <c r="F78" i="4"/>
  <c r="E77" i="4"/>
  <c r="D73" i="1" s="1"/>
  <c r="D77" i="4"/>
  <c r="F76" i="4"/>
  <c r="F75" i="4"/>
  <c r="E74" i="4"/>
  <c r="D70" i="1" s="1"/>
  <c r="D74" i="4"/>
  <c r="F73" i="4"/>
  <c r="F72" i="4"/>
  <c r="E71" i="4"/>
  <c r="D67" i="1" s="1"/>
  <c r="D71" i="4"/>
  <c r="F70" i="4"/>
  <c r="F69" i="4"/>
  <c r="E68" i="4"/>
  <c r="D64" i="1" s="1"/>
  <c r="D68" i="4"/>
  <c r="F67" i="4"/>
  <c r="F66" i="4"/>
  <c r="F65" i="4"/>
  <c r="E64" i="4"/>
  <c r="D60" i="1" s="1"/>
  <c r="D64" i="4"/>
  <c r="F63" i="4"/>
  <c r="F62" i="4"/>
  <c r="E61" i="4"/>
  <c r="D57" i="1" s="1"/>
  <c r="D61" i="4"/>
  <c r="F60" i="4"/>
  <c r="F59" i="4"/>
  <c r="E58" i="4"/>
  <c r="D58" i="4"/>
  <c r="F57" i="4"/>
  <c r="F56" i="4"/>
  <c r="F55" i="4"/>
  <c r="F54" i="4"/>
  <c r="E53" i="4"/>
  <c r="D49" i="1" s="1"/>
  <c r="D53" i="4"/>
  <c r="F52" i="4"/>
  <c r="F51" i="4"/>
  <c r="E50" i="4"/>
  <c r="D46" i="1" s="1"/>
  <c r="D50" i="4"/>
  <c r="D49" i="4"/>
  <c r="F48" i="4"/>
  <c r="F47" i="4"/>
  <c r="F46" i="4"/>
  <c r="F45" i="4"/>
  <c r="E44" i="4"/>
  <c r="D40" i="1" s="1"/>
  <c r="D44" i="4"/>
  <c r="E43" i="4"/>
  <c r="D39" i="1" s="1"/>
  <c r="D43" i="4"/>
  <c r="F42" i="4"/>
  <c r="F41" i="4"/>
  <c r="F40" i="4"/>
  <c r="E39" i="4"/>
  <c r="D35" i="1" s="1"/>
  <c r="D39" i="4"/>
  <c r="F38" i="4"/>
  <c r="F37" i="4"/>
  <c r="E36" i="4"/>
  <c r="D32" i="1" s="1"/>
  <c r="D36" i="4"/>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E8" i="4"/>
  <c r="D8" i="4"/>
  <c r="D7" i="4"/>
  <c r="D6" i="4"/>
  <c r="G41" i="3"/>
  <c r="B41" i="3"/>
  <c r="G40" i="3"/>
  <c r="B40" i="3"/>
  <c r="G39" i="3"/>
  <c r="B39" i="3"/>
  <c r="H38" i="3"/>
  <c r="G38" i="3"/>
  <c r="B38" i="3"/>
  <c r="I36" i="3"/>
  <c r="H36" i="3"/>
  <c r="G36" i="3"/>
  <c r="B36" i="3"/>
  <c r="I35" i="3"/>
  <c r="H35" i="3"/>
  <c r="G35" i="3"/>
  <c r="B35" i="3"/>
  <c r="I34" i="3"/>
  <c r="H34" i="3"/>
  <c r="G34" i="3"/>
  <c r="B34" i="3"/>
  <c r="I33" i="3"/>
  <c r="H33" i="3"/>
  <c r="G33" i="3"/>
  <c r="B33" i="3"/>
  <c r="G31" i="3"/>
  <c r="B31" i="3"/>
  <c r="I30" i="3"/>
  <c r="H30" i="3"/>
  <c r="G30" i="3"/>
  <c r="B30" i="3"/>
  <c r="I29" i="3"/>
  <c r="H29" i="3"/>
  <c r="G29" i="3"/>
  <c r="B29" i="3"/>
  <c r="I28" i="3"/>
  <c r="H28" i="3"/>
  <c r="G28" i="3"/>
  <c r="B28" i="3"/>
  <c r="I27" i="3"/>
  <c r="H27" i="3"/>
  <c r="G27" i="3"/>
  <c r="B27" i="3"/>
  <c r="G25" i="3"/>
  <c r="B25" i="3"/>
  <c r="G24" i="3"/>
  <c r="B24" i="3"/>
  <c r="G23" i="3"/>
  <c r="B23" i="3"/>
  <c r="G22" i="3"/>
  <c r="B22" i="3"/>
  <c r="G20" i="3"/>
  <c r="B20" i="3"/>
  <c r="G19" i="3"/>
  <c r="B19" i="3"/>
  <c r="G18" i="3"/>
  <c r="B18" i="3"/>
  <c r="H17" i="3"/>
  <c r="G17" i="3"/>
  <c r="B17" i="3"/>
  <c r="H10" i="3" a="1"/>
  <c r="H10" i="3" s="1"/>
  <c r="L3" i="9" s="1"/>
  <c r="C1685" i="1"/>
  <c r="C1684" i="1"/>
  <c r="C1683" i="1"/>
  <c r="C1682" i="1"/>
  <c r="C1681" i="1"/>
  <c r="C1679" i="1"/>
  <c r="C1678" i="1"/>
  <c r="C1677" i="1"/>
  <c r="C1676" i="1"/>
  <c r="C1675" i="1"/>
  <c r="C1674" i="1"/>
  <c r="C1673" i="1"/>
  <c r="C1672" i="1"/>
  <c r="C1671" i="1"/>
  <c r="C1670" i="1"/>
  <c r="C1669" i="1"/>
  <c r="C1667" i="1"/>
  <c r="C1666" i="1"/>
  <c r="C1665" i="1"/>
  <c r="C1664" i="1"/>
  <c r="C1662" i="1"/>
  <c r="C1661" i="1"/>
  <c r="C1660" i="1"/>
  <c r="C1659" i="1"/>
  <c r="C1657" i="1"/>
  <c r="C1656" i="1"/>
  <c r="C1655" i="1"/>
  <c r="C1654" i="1"/>
  <c r="C1652" i="1"/>
  <c r="C1651" i="1"/>
  <c r="C1650" i="1"/>
  <c r="C1649" i="1"/>
  <c r="C1648" i="1"/>
  <c r="C1647" i="1"/>
  <c r="C1646" i="1"/>
  <c r="C1645" i="1"/>
  <c r="C1644" i="1"/>
  <c r="C1643" i="1"/>
  <c r="C1642" i="1"/>
  <c r="C1641" i="1"/>
  <c r="C1640" i="1"/>
  <c r="C1639" i="1"/>
  <c r="C1638" i="1"/>
  <c r="C1637" i="1"/>
  <c r="C1636" i="1"/>
  <c r="C1635" i="1"/>
  <c r="C1634" i="1"/>
  <c r="C1632" i="1"/>
  <c r="C1631" i="1"/>
  <c r="C1630" i="1"/>
  <c r="C1629" i="1"/>
  <c r="C1628" i="1"/>
  <c r="C1626" i="1"/>
  <c r="C1625" i="1"/>
  <c r="C1624" i="1"/>
  <c r="C1623" i="1"/>
  <c r="C1622" i="1"/>
  <c r="C1619" i="1"/>
  <c r="C1618" i="1"/>
  <c r="C1617" i="1"/>
  <c r="C1616" i="1"/>
  <c r="C1615" i="1"/>
  <c r="C1614" i="1"/>
  <c r="C1612" i="1"/>
  <c r="C1611" i="1"/>
  <c r="C1610" i="1"/>
  <c r="C1609" i="1"/>
  <c r="C1608" i="1"/>
  <c r="C1607" i="1"/>
  <c r="C1606" i="1"/>
  <c r="C1605" i="1"/>
  <c r="C1604" i="1"/>
  <c r="C1602" i="1"/>
  <c r="C1600" i="1"/>
  <c r="C1599" i="1"/>
  <c r="C1598" i="1"/>
  <c r="C1597" i="1"/>
  <c r="C1596" i="1"/>
  <c r="C1595" i="1"/>
  <c r="C1593" i="1"/>
  <c r="C1592" i="1"/>
  <c r="C1591" i="1"/>
  <c r="C1590" i="1"/>
  <c r="C1589" i="1"/>
  <c r="C1588" i="1"/>
  <c r="C1587" i="1"/>
  <c r="C1586" i="1"/>
  <c r="C1585" i="1"/>
  <c r="C1583" i="1"/>
  <c r="C1581" i="1"/>
  <c r="D1580" i="1"/>
  <c r="C1580" i="1"/>
  <c r="D1579" i="1"/>
  <c r="C1579" i="1"/>
  <c r="D1578" i="1"/>
  <c r="C1578" i="1"/>
  <c r="D1577" i="1"/>
  <c r="C1577" i="1"/>
  <c r="D1576" i="1"/>
  <c r="C1576" i="1"/>
  <c r="D1575" i="1"/>
  <c r="C1575" i="1"/>
  <c r="D1574" i="1"/>
  <c r="C1574" i="1"/>
  <c r="D1573" i="1"/>
  <c r="C1573" i="1"/>
  <c r="D1572" i="1"/>
  <c r="C1572" i="1"/>
  <c r="D1571" i="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J1558" i="1"/>
  <c r="H1558" i="1"/>
  <c r="D1558" i="1"/>
  <c r="C1558" i="1"/>
  <c r="G1558" i="1" s="1"/>
  <c r="I1558" i="1" s="1"/>
  <c r="D1557" i="1"/>
  <c r="C1557" i="1"/>
  <c r="D1556" i="1"/>
  <c r="C1556" i="1"/>
  <c r="D1553" i="1"/>
  <c r="C1553" i="1"/>
  <c r="D1552" i="1"/>
  <c r="C1552" i="1"/>
  <c r="D1551" i="1"/>
  <c r="C1551" i="1"/>
  <c r="D1550" i="1"/>
  <c r="C1550" i="1"/>
  <c r="D1549" i="1"/>
  <c r="C1549" i="1"/>
  <c r="D1548" i="1"/>
  <c r="C1548" i="1"/>
  <c r="D1547" i="1"/>
  <c r="C1547" i="1"/>
  <c r="D1545" i="1"/>
  <c r="C1545" i="1"/>
  <c r="D1544" i="1"/>
  <c r="C1544" i="1"/>
  <c r="D1543" i="1"/>
  <c r="C1543" i="1"/>
  <c r="D1542" i="1"/>
  <c r="C1542" i="1"/>
  <c r="D1541" i="1"/>
  <c r="C1541" i="1"/>
  <c r="D1540" i="1"/>
  <c r="C1540" i="1"/>
  <c r="D1535" i="1"/>
  <c r="C1535" i="1"/>
  <c r="D1534" i="1"/>
  <c r="C1534" i="1"/>
  <c r="D1533" i="1"/>
  <c r="C1533" i="1"/>
  <c r="D1532" i="1"/>
  <c r="C1532" i="1"/>
  <c r="D1531" i="1"/>
  <c r="C1531" i="1"/>
  <c r="D1530" i="1"/>
  <c r="C1530" i="1"/>
  <c r="D1529" i="1"/>
  <c r="C1529" i="1"/>
  <c r="D1528" i="1"/>
  <c r="C1528" i="1"/>
  <c r="D1527" i="1"/>
  <c r="C1527" i="1"/>
  <c r="D1526" i="1"/>
  <c r="C1526" i="1"/>
  <c r="D1523" i="1"/>
  <c r="C1523" i="1"/>
  <c r="D1522" i="1"/>
  <c r="C1522" i="1"/>
  <c r="D1521" i="1"/>
  <c r="C1521" i="1"/>
  <c r="D1520" i="1"/>
  <c r="C1520" i="1"/>
  <c r="D1519" i="1"/>
  <c r="C1519" i="1"/>
  <c r="D1518" i="1"/>
  <c r="C1518" i="1"/>
  <c r="D1516" i="1"/>
  <c r="C1516" i="1"/>
  <c r="D1515" i="1"/>
  <c r="C1515" i="1"/>
  <c r="D1514" i="1"/>
  <c r="C1514" i="1"/>
  <c r="D1512" i="1"/>
  <c r="C1512" i="1"/>
  <c r="D1511" i="1"/>
  <c r="C1511" i="1"/>
  <c r="D1508" i="1"/>
  <c r="C1508" i="1"/>
  <c r="D1507" i="1"/>
  <c r="C1507" i="1"/>
  <c r="D1506" i="1"/>
  <c r="C1506" i="1"/>
  <c r="D1505" i="1"/>
  <c r="C1505" i="1"/>
  <c r="D1504" i="1"/>
  <c r="C1504" i="1"/>
  <c r="D1503" i="1"/>
  <c r="C1503" i="1"/>
  <c r="D1501" i="1"/>
  <c r="C1501" i="1"/>
  <c r="D1500" i="1"/>
  <c r="C1500" i="1"/>
  <c r="D1499" i="1"/>
  <c r="C1499" i="1"/>
  <c r="D1498" i="1"/>
  <c r="C1498" i="1"/>
  <c r="D1497" i="1"/>
  <c r="C1497" i="1"/>
  <c r="D1496" i="1"/>
  <c r="C1496" i="1"/>
  <c r="D1495" i="1"/>
  <c r="C1495" i="1"/>
  <c r="D1493" i="1"/>
  <c r="C1493" i="1"/>
  <c r="D1492" i="1"/>
  <c r="C1492" i="1"/>
  <c r="D1491" i="1"/>
  <c r="C1491" i="1"/>
  <c r="D1490" i="1"/>
  <c r="C1490" i="1"/>
  <c r="D1488" i="1"/>
  <c r="C1488" i="1"/>
  <c r="D1487" i="1"/>
  <c r="C1487" i="1"/>
  <c r="D1486" i="1"/>
  <c r="C1486" i="1"/>
  <c r="D1483" i="1"/>
  <c r="C1483" i="1"/>
  <c r="D1482" i="1"/>
  <c r="C1482" i="1"/>
  <c r="D1481" i="1"/>
  <c r="C1481" i="1"/>
  <c r="D1480" i="1"/>
  <c r="C1480" i="1"/>
  <c r="D1479" i="1"/>
  <c r="C1479" i="1"/>
  <c r="D1478" i="1"/>
  <c r="C1478" i="1"/>
  <c r="D1476" i="1"/>
  <c r="C1476" i="1"/>
  <c r="D1475" i="1"/>
  <c r="C1475" i="1"/>
  <c r="D1474" i="1"/>
  <c r="C1474" i="1"/>
  <c r="D1473" i="1"/>
  <c r="C1473" i="1"/>
  <c r="D1472" i="1"/>
  <c r="C1472" i="1"/>
  <c r="D1471" i="1"/>
  <c r="C1471" i="1"/>
  <c r="D1469" i="1"/>
  <c r="C1469" i="1"/>
  <c r="D1468" i="1"/>
  <c r="C1468" i="1"/>
  <c r="D1467" i="1"/>
  <c r="C1467" i="1"/>
  <c r="D1466" i="1"/>
  <c r="C1466" i="1"/>
  <c r="D1465" i="1"/>
  <c r="C1465" i="1"/>
  <c r="D1464" i="1"/>
  <c r="C1464" i="1"/>
  <c r="D1463" i="1"/>
  <c r="C1463" i="1"/>
  <c r="D1462" i="1"/>
  <c r="C1462" i="1"/>
  <c r="D1460" i="1"/>
  <c r="C1460" i="1"/>
  <c r="D1459" i="1"/>
  <c r="C1459" i="1"/>
  <c r="D1458" i="1"/>
  <c r="C1458" i="1"/>
  <c r="D1457" i="1"/>
  <c r="C1457" i="1"/>
  <c r="D1455" i="1"/>
  <c r="C1455" i="1"/>
  <c r="D1454" i="1"/>
  <c r="C1454" i="1"/>
  <c r="D1453" i="1"/>
  <c r="C1453" i="1"/>
  <c r="D1452" i="1"/>
  <c r="C1452" i="1"/>
  <c r="D1451" i="1"/>
  <c r="C1451" i="1"/>
  <c r="D1450" i="1"/>
  <c r="C1450" i="1"/>
  <c r="D1448" i="1"/>
  <c r="C1448" i="1"/>
  <c r="D1447" i="1"/>
  <c r="C1447" i="1"/>
  <c r="D1446" i="1"/>
  <c r="C1446" i="1"/>
  <c r="D1444" i="1"/>
  <c r="C1444" i="1"/>
  <c r="D1443" i="1"/>
  <c r="C1443" i="1"/>
  <c r="D1442" i="1"/>
  <c r="C1442" i="1"/>
  <c r="D1441" i="1"/>
  <c r="C1441" i="1"/>
  <c r="D1440" i="1"/>
  <c r="C1440" i="1"/>
  <c r="D1439" i="1"/>
  <c r="C1439" i="1"/>
  <c r="D1437" i="1"/>
  <c r="C1437" i="1"/>
  <c r="D1436" i="1"/>
  <c r="C1436" i="1"/>
  <c r="D1435" i="1"/>
  <c r="C1435" i="1"/>
  <c r="D1433" i="1"/>
  <c r="C1433" i="1"/>
  <c r="D1432" i="1"/>
  <c r="C1432" i="1"/>
  <c r="D1429" i="1"/>
  <c r="C1429" i="1"/>
  <c r="D1428" i="1"/>
  <c r="C1428" i="1"/>
  <c r="D1427" i="1"/>
  <c r="C1427" i="1"/>
  <c r="D1426" i="1"/>
  <c r="C1426" i="1"/>
  <c r="D1425" i="1"/>
  <c r="C1425" i="1"/>
  <c r="D1424" i="1"/>
  <c r="C1424" i="1"/>
  <c r="D1422" i="1"/>
  <c r="C1422" i="1"/>
  <c r="D1421" i="1"/>
  <c r="C1421" i="1"/>
  <c r="D1420" i="1"/>
  <c r="C1420" i="1"/>
  <c r="D1419" i="1"/>
  <c r="C1419" i="1"/>
  <c r="D1418" i="1"/>
  <c r="C1418" i="1"/>
  <c r="D1416" i="1"/>
  <c r="C1416" i="1"/>
  <c r="D1415" i="1"/>
  <c r="C1415" i="1"/>
  <c r="D1414" i="1"/>
  <c r="C1414" i="1"/>
  <c r="D1413" i="1"/>
  <c r="C1413" i="1"/>
  <c r="D1412" i="1"/>
  <c r="C1412" i="1"/>
  <c r="D1411" i="1"/>
  <c r="C1411" i="1"/>
  <c r="D1410" i="1"/>
  <c r="C1410" i="1"/>
  <c r="D1409" i="1"/>
  <c r="C1409" i="1"/>
  <c r="D1407" i="1"/>
  <c r="C1407" i="1"/>
  <c r="D1406" i="1"/>
  <c r="C1406" i="1"/>
  <c r="D1404" i="1"/>
  <c r="C1404" i="1"/>
  <c r="D1403" i="1"/>
  <c r="C1403" i="1"/>
  <c r="D1402" i="1"/>
  <c r="C1402"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H1346" i="1"/>
  <c r="D1346" i="1"/>
  <c r="C1346" i="1"/>
  <c r="G1346" i="1" s="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298" i="1"/>
  <c r="C1298" i="1"/>
  <c r="D1297" i="1"/>
  <c r="C1297" i="1"/>
  <c r="D1296" i="1"/>
  <c r="C1296" i="1"/>
  <c r="D1295" i="1"/>
  <c r="C1295"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79" i="1"/>
  <c r="C1279" i="1"/>
  <c r="D1278" i="1"/>
  <c r="C1278" i="1"/>
  <c r="D1276" i="1"/>
  <c r="C1276" i="1"/>
  <c r="D1275" i="1"/>
  <c r="C1275" i="1"/>
  <c r="D1274" i="1"/>
  <c r="C1274" i="1"/>
  <c r="D1273" i="1"/>
  <c r="C1273" i="1"/>
  <c r="D1272" i="1"/>
  <c r="C1272" i="1"/>
  <c r="D1271" i="1"/>
  <c r="C1271" i="1"/>
  <c r="D1270" i="1"/>
  <c r="C1270" i="1"/>
  <c r="D1269" i="1"/>
  <c r="C1269" i="1"/>
  <c r="D1268" i="1"/>
  <c r="C1268" i="1"/>
  <c r="D1266" i="1"/>
  <c r="C1266" i="1"/>
  <c r="D1265" i="1"/>
  <c r="C1265" i="1"/>
  <c r="D1264" i="1"/>
  <c r="C1264" i="1"/>
  <c r="D1262" i="1"/>
  <c r="C1262" i="1"/>
  <c r="D1261" i="1"/>
  <c r="C1261" i="1"/>
  <c r="D1260" i="1"/>
  <c r="C1260" i="1"/>
  <c r="D1257" i="1"/>
  <c r="C1257" i="1"/>
  <c r="D1256" i="1"/>
  <c r="C1256" i="1"/>
  <c r="D1253" i="1"/>
  <c r="C1253" i="1"/>
  <c r="D1252" i="1"/>
  <c r="C1252" i="1"/>
  <c r="D1250" i="1"/>
  <c r="C1250" i="1"/>
  <c r="D1249" i="1"/>
  <c r="C1249" i="1"/>
  <c r="D1248" i="1"/>
  <c r="C1248" i="1"/>
  <c r="D1247" i="1"/>
  <c r="C1247" i="1"/>
  <c r="D1246" i="1"/>
  <c r="C1246" i="1"/>
  <c r="D1245" i="1"/>
  <c r="C1245" i="1"/>
  <c r="D1244" i="1"/>
  <c r="C1244" i="1"/>
  <c r="D1243" i="1"/>
  <c r="C1243" i="1"/>
  <c r="D1242" i="1"/>
  <c r="C1242" i="1"/>
  <c r="D1241" i="1"/>
  <c r="C1241"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1" i="1"/>
  <c r="C1221" i="1"/>
  <c r="D1220" i="1"/>
  <c r="C1220" i="1"/>
  <c r="D1219" i="1"/>
  <c r="C1219" i="1"/>
  <c r="D1218" i="1"/>
  <c r="C1218" i="1"/>
  <c r="D1217" i="1"/>
  <c r="C1217" i="1"/>
  <c r="D1216" i="1"/>
  <c r="C1216" i="1"/>
  <c r="D1215" i="1"/>
  <c r="C1215" i="1"/>
  <c r="D1213" i="1"/>
  <c r="C1213" i="1"/>
  <c r="D1212" i="1"/>
  <c r="C1212" i="1"/>
  <c r="D1211" i="1"/>
  <c r="C1211" i="1"/>
  <c r="D1210" i="1"/>
  <c r="C1210" i="1"/>
  <c r="D1209" i="1"/>
  <c r="C1209" i="1"/>
  <c r="D1208" i="1"/>
  <c r="C1208" i="1"/>
  <c r="D1205" i="1"/>
  <c r="C1205" i="1"/>
  <c r="D1204" i="1"/>
  <c r="C1204" i="1"/>
  <c r="D1203" i="1"/>
  <c r="C1203" i="1"/>
  <c r="D1202" i="1"/>
  <c r="C1202" i="1"/>
  <c r="D1201" i="1"/>
  <c r="C1201" i="1"/>
  <c r="D1199" i="1"/>
  <c r="C1199" i="1"/>
  <c r="D1198" i="1"/>
  <c r="C1198" i="1"/>
  <c r="D1197" i="1"/>
  <c r="C1197" i="1"/>
  <c r="D1196" i="1"/>
  <c r="C1196" i="1"/>
  <c r="D1195" i="1"/>
  <c r="C1195" i="1"/>
  <c r="D1194" i="1"/>
  <c r="C1194" i="1"/>
  <c r="D1193" i="1"/>
  <c r="C1193" i="1"/>
  <c r="D1192" i="1"/>
  <c r="C1192" i="1"/>
  <c r="D1191" i="1"/>
  <c r="C1191" i="1"/>
  <c r="D1190" i="1"/>
  <c r="C1190" i="1"/>
  <c r="D1188" i="1"/>
  <c r="C1188" i="1"/>
  <c r="D1187" i="1"/>
  <c r="C1187" i="1"/>
  <c r="D1186" i="1"/>
  <c r="C1186" i="1"/>
  <c r="D1185" i="1"/>
  <c r="C1185" i="1"/>
  <c r="D1183" i="1"/>
  <c r="C1183" i="1"/>
  <c r="D1182" i="1"/>
  <c r="C1182"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H687" i="1"/>
  <c r="D687" i="1"/>
  <c r="C687" i="1"/>
  <c r="G687" i="1" s="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9" i="1"/>
  <c r="C459"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H248" i="1"/>
  <c r="D248" i="1"/>
  <c r="G248" i="1" s="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20" i="1"/>
  <c r="C120"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6" i="1"/>
  <c r="C66" i="1"/>
  <c r="D65" i="1"/>
  <c r="C65" i="1"/>
  <c r="D63" i="1"/>
  <c r="C63" i="1"/>
  <c r="D62" i="1"/>
  <c r="C62" i="1"/>
  <c r="D61" i="1"/>
  <c r="C61"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H28" i="1"/>
  <c r="G28"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L1477" i="9"/>
  <c r="J1477" i="9"/>
  <c r="F347" i="9"/>
  <c r="F346" i="9"/>
  <c r="F345" i="9"/>
  <c r="F344" i="9"/>
  <c r="F343" i="9"/>
  <c r="F342" i="9"/>
  <c r="F341" i="9"/>
  <c r="M340" i="9"/>
  <c r="F340" i="9" s="1"/>
  <c r="B340" i="9" s="1"/>
  <c r="L340" i="9"/>
  <c r="E340" i="9"/>
  <c r="H339" i="9"/>
  <c r="G339" i="9"/>
  <c r="E339" i="9" s="1"/>
  <c r="B339" i="9" s="1"/>
  <c r="F339" i="9"/>
  <c r="F338" i="9"/>
  <c r="F337" i="9"/>
  <c r="F336" i="9"/>
  <c r="F335" i="9"/>
  <c r="H334" i="9"/>
  <c r="G334" i="9"/>
  <c r="E334" i="9" s="1"/>
  <c r="B334" i="9" s="1"/>
  <c r="F334" i="9"/>
  <c r="F333" i="9"/>
  <c r="H332" i="9"/>
  <c r="G332" i="9"/>
  <c r="E332" i="9" s="1"/>
  <c r="B332" i="9" s="1"/>
  <c r="F332" i="9"/>
  <c r="H331" i="9"/>
  <c r="G331" i="9"/>
  <c r="E331" i="9" s="1"/>
  <c r="B331" i="9" s="1"/>
  <c r="F331" i="9"/>
  <c r="H330" i="9"/>
  <c r="G330" i="9"/>
  <c r="E330" i="9" s="1"/>
  <c r="B330" i="9" s="1"/>
  <c r="F330" i="9"/>
  <c r="H329" i="9"/>
  <c r="G329" i="9"/>
  <c r="E329" i="9" s="1"/>
  <c r="B329" i="9" s="1"/>
  <c r="F329" i="9"/>
  <c r="H328" i="9"/>
  <c r="G328" i="9"/>
  <c r="F328" i="9"/>
  <c r="H327" i="9"/>
  <c r="G327" i="9"/>
  <c r="E327" i="9" s="1"/>
  <c r="B327" i="9" s="1"/>
  <c r="F327" i="9"/>
  <c r="H326" i="9"/>
  <c r="G326" i="9"/>
  <c r="F326" i="9"/>
  <c r="H325" i="9"/>
  <c r="G325" i="9"/>
  <c r="F325" i="9"/>
  <c r="H324" i="9"/>
  <c r="G324" i="9"/>
  <c r="F324" i="9"/>
  <c r="E324" i="9"/>
  <c r="B324" i="9" s="1"/>
  <c r="H323" i="9"/>
  <c r="G323" i="9"/>
  <c r="F323" i="9"/>
  <c r="H322" i="9"/>
  <c r="G322" i="9"/>
  <c r="F322" i="9"/>
  <c r="E322" i="9"/>
  <c r="B322" i="9"/>
  <c r="H321" i="9"/>
  <c r="G321" i="9"/>
  <c r="F321" i="9"/>
  <c r="H320" i="9"/>
  <c r="G320" i="9"/>
  <c r="F320" i="9"/>
  <c r="E320" i="9"/>
  <c r="B320" i="9" s="1"/>
  <c r="H319" i="9"/>
  <c r="G319" i="9"/>
  <c r="E319" i="9" s="1"/>
  <c r="B319" i="9" s="1"/>
  <c r="F319" i="9"/>
  <c r="H318" i="9"/>
  <c r="G318" i="9"/>
  <c r="E318" i="9" s="1"/>
  <c r="B318" i="9" s="1"/>
  <c r="F318" i="9"/>
  <c r="H317" i="9"/>
  <c r="G317" i="9"/>
  <c r="E317" i="9" s="1"/>
  <c r="B317" i="9" s="1"/>
  <c r="F317" i="9"/>
  <c r="H316" i="9"/>
  <c r="G316" i="9"/>
  <c r="E316" i="9" s="1"/>
  <c r="B316" i="9" s="1"/>
  <c r="F316" i="9"/>
  <c r="H315" i="9"/>
  <c r="G315" i="9"/>
  <c r="E315" i="9" s="1"/>
  <c r="B315" i="9" s="1"/>
  <c r="F315" i="9"/>
  <c r="H314" i="9"/>
  <c r="G314" i="9"/>
  <c r="E314" i="9" s="1"/>
  <c r="B314" i="9" s="1"/>
  <c r="F314" i="9"/>
  <c r="H313" i="9"/>
  <c r="G313" i="9"/>
  <c r="E313" i="9" s="1"/>
  <c r="B313" i="9" s="1"/>
  <c r="F313" i="9"/>
  <c r="H312" i="9"/>
  <c r="G312" i="9"/>
  <c r="E312" i="9" s="1"/>
  <c r="B312" i="9" s="1"/>
  <c r="F312" i="9"/>
  <c r="H311" i="9"/>
  <c r="G311" i="9"/>
  <c r="F311" i="9"/>
  <c r="H310" i="9"/>
  <c r="G310" i="9"/>
  <c r="F310" i="9"/>
  <c r="F309" i="9"/>
  <c r="F308" i="9"/>
  <c r="H307" i="9"/>
  <c r="G307" i="9"/>
  <c r="E307" i="9" s="1"/>
  <c r="B307" i="9" s="1"/>
  <c r="F307" i="9"/>
  <c r="G306" i="9"/>
  <c r="E306" i="9" s="1"/>
  <c r="B306" i="9" s="1"/>
  <c r="F306" i="9"/>
  <c r="H305" i="9"/>
  <c r="G305" i="9"/>
  <c r="E305" i="9" s="1"/>
  <c r="B305" i="9" s="1"/>
  <c r="F305" i="9"/>
  <c r="H304" i="9"/>
  <c r="G304" i="9"/>
  <c r="F304" i="9"/>
  <c r="E304" i="9"/>
  <c r="B304" i="9" s="1"/>
  <c r="H303" i="9"/>
  <c r="G303" i="9"/>
  <c r="E303" i="9" s="1"/>
  <c r="B303" i="9" s="1"/>
  <c r="F303" i="9"/>
  <c r="F302" i="9"/>
  <c r="F301" i="9"/>
  <c r="F300" i="9"/>
  <c r="H299" i="9"/>
  <c r="G299" i="9"/>
  <c r="E299" i="9" s="1"/>
  <c r="F299" i="9"/>
  <c r="F298" i="9"/>
  <c r="F297" i="9"/>
  <c r="L296" i="9"/>
  <c r="F296" i="9" s="1"/>
  <c r="H296" i="9"/>
  <c r="F295" i="9"/>
  <c r="I294" i="9"/>
  <c r="H294" i="9"/>
  <c r="F294" i="9"/>
  <c r="E293" i="9"/>
  <c r="M292" i="9"/>
  <c r="L292" i="9"/>
  <c r="F292" i="9"/>
  <c r="E292" i="9"/>
  <c r="B292" i="9" s="1"/>
  <c r="M291" i="9"/>
  <c r="L291" i="9"/>
  <c r="F291" i="9"/>
  <c r="E291" i="9"/>
  <c r="B291" i="9"/>
  <c r="M290" i="9"/>
  <c r="L290" i="9"/>
  <c r="F290" i="9"/>
  <c r="E290" i="9"/>
  <c r="B290" i="9" s="1"/>
  <c r="M289" i="9"/>
  <c r="L289" i="9"/>
  <c r="F289" i="9" s="1"/>
  <c r="B289" i="9" s="1"/>
  <c r="E289" i="9"/>
  <c r="M288" i="9"/>
  <c r="L288" i="9"/>
  <c r="F288" i="9" s="1"/>
  <c r="E288" i="9"/>
  <c r="B288" i="9" s="1"/>
  <c r="M287" i="9"/>
  <c r="L287" i="9"/>
  <c r="F287" i="9" s="1"/>
  <c r="B287" i="9" s="1"/>
  <c r="E287" i="9"/>
  <c r="M286" i="9"/>
  <c r="L286" i="9"/>
  <c r="F286" i="9" s="1"/>
  <c r="E286" i="9"/>
  <c r="M285" i="9"/>
  <c r="L285" i="9"/>
  <c r="F285" i="9" s="1"/>
  <c r="E285" i="9"/>
  <c r="M284" i="9"/>
  <c r="L284" i="9"/>
  <c r="F284" i="9" s="1"/>
  <c r="E284" i="9"/>
  <c r="B284" i="9" s="1"/>
  <c r="M283" i="9"/>
  <c r="L283" i="9"/>
  <c r="F283" i="9" s="1"/>
  <c r="B283" i="9" s="1"/>
  <c r="E283" i="9"/>
  <c r="M282" i="9"/>
  <c r="L282" i="9"/>
  <c r="F282" i="9" s="1"/>
  <c r="E282" i="9"/>
  <c r="M281" i="9"/>
  <c r="L281" i="9"/>
  <c r="F281" i="9" s="1"/>
  <c r="E281" i="9"/>
  <c r="M280" i="9"/>
  <c r="L280" i="9"/>
  <c r="F280" i="9" s="1"/>
  <c r="E280" i="9"/>
  <c r="B280" i="9" s="1"/>
  <c r="M279" i="9"/>
  <c r="L279" i="9"/>
  <c r="F279" i="9" s="1"/>
  <c r="B279" i="9" s="1"/>
  <c r="E279" i="9"/>
  <c r="M278" i="9"/>
  <c r="L278" i="9"/>
  <c r="F278" i="9" s="1"/>
  <c r="B278" i="9" s="1"/>
  <c r="E278" i="9"/>
  <c r="M277" i="9"/>
  <c r="L277" i="9"/>
  <c r="F277" i="9" s="1"/>
  <c r="E277" i="9"/>
  <c r="B277" i="9" s="1"/>
  <c r="M276" i="9"/>
  <c r="L276" i="9"/>
  <c r="F276" i="9" s="1"/>
  <c r="B276" i="9" s="1"/>
  <c r="E276" i="9"/>
  <c r="M275" i="9"/>
  <c r="L275" i="9"/>
  <c r="F275" i="9" s="1"/>
  <c r="E275" i="9"/>
  <c r="M274" i="9"/>
  <c r="L274" i="9"/>
  <c r="F274" i="9" s="1"/>
  <c r="B274" i="9" s="1"/>
  <c r="E274" i="9"/>
  <c r="M273" i="9"/>
  <c r="L273" i="9"/>
  <c r="F273" i="9" s="1"/>
  <c r="E273" i="9"/>
  <c r="M272" i="9"/>
  <c r="L272" i="9"/>
  <c r="F272" i="9" s="1"/>
  <c r="B272" i="9" s="1"/>
  <c r="E272" i="9"/>
  <c r="M271" i="9"/>
  <c r="L271" i="9"/>
  <c r="F271" i="9" s="1"/>
  <c r="E271" i="9"/>
  <c r="M270" i="9"/>
  <c r="L270" i="9"/>
  <c r="F270" i="9" s="1"/>
  <c r="E270" i="9"/>
  <c r="B270" i="9" s="1"/>
  <c r="M269" i="9"/>
  <c r="L269" i="9"/>
  <c r="F269" i="9" s="1"/>
  <c r="E269" i="9"/>
  <c r="B269" i="9" s="1"/>
  <c r="M268" i="9"/>
  <c r="L268" i="9"/>
  <c r="F268" i="9" s="1"/>
  <c r="E268" i="9"/>
  <c r="B268" i="9" s="1"/>
  <c r="M267" i="9"/>
  <c r="L267" i="9"/>
  <c r="F267" i="9" s="1"/>
  <c r="E267" i="9"/>
  <c r="B267" i="9" s="1"/>
  <c r="M266" i="9"/>
  <c r="L266" i="9"/>
  <c r="F266" i="9" s="1"/>
  <c r="E266" i="9"/>
  <c r="B266" i="9" s="1"/>
  <c r="M265" i="9"/>
  <c r="L265" i="9"/>
  <c r="F265" i="9" s="1"/>
  <c r="E265" i="9"/>
  <c r="B265" i="9" s="1"/>
  <c r="M264" i="9"/>
  <c r="L264" i="9"/>
  <c r="F264" i="9" s="1"/>
  <c r="E264" i="9"/>
  <c r="B264" i="9" s="1"/>
  <c r="M263" i="9"/>
  <c r="L263" i="9"/>
  <c r="F263" i="9" s="1"/>
  <c r="E263" i="9"/>
  <c r="B263" i="9" s="1"/>
  <c r="M262" i="9"/>
  <c r="L262" i="9"/>
  <c r="F262" i="9" s="1"/>
  <c r="B262" i="9" s="1"/>
  <c r="E262" i="9"/>
  <c r="M261" i="9"/>
  <c r="L261" i="9"/>
  <c r="F261" i="9" s="1"/>
  <c r="B261" i="9" s="1"/>
  <c r="E261" i="9"/>
  <c r="M260" i="9"/>
  <c r="L260" i="9"/>
  <c r="F260" i="9" s="1"/>
  <c r="E260" i="9"/>
  <c r="B260" i="9" s="1"/>
  <c r="M259" i="9"/>
  <c r="L259" i="9"/>
  <c r="F259" i="9" s="1"/>
  <c r="E259" i="9"/>
  <c r="B259" i="9" s="1"/>
  <c r="M258" i="9"/>
  <c r="L258" i="9"/>
  <c r="F258" i="9" s="1"/>
  <c r="E258" i="9"/>
  <c r="B258" i="9" s="1"/>
  <c r="M257" i="9"/>
  <c r="L257" i="9"/>
  <c r="F257" i="9" s="1"/>
  <c r="E257" i="9"/>
  <c r="B257" i="9" s="1"/>
  <c r="M256" i="9"/>
  <c r="L256" i="9"/>
  <c r="F256" i="9" s="1"/>
  <c r="E256" i="9"/>
  <c r="B256" i="9" s="1"/>
  <c r="M255" i="9"/>
  <c r="L255" i="9"/>
  <c r="F255" i="9" s="1"/>
  <c r="E255" i="9"/>
  <c r="B255" i="9" s="1"/>
  <c r="M254" i="9"/>
  <c r="L254" i="9"/>
  <c r="F254" i="9" s="1"/>
  <c r="E254" i="9"/>
  <c r="B254" i="9" s="1"/>
  <c r="M253" i="9"/>
  <c r="L253" i="9"/>
  <c r="F253" i="9" s="1"/>
  <c r="B253" i="9" s="1"/>
  <c r="E253" i="9"/>
  <c r="M252" i="9"/>
  <c r="L252" i="9"/>
  <c r="F252" i="9" s="1"/>
  <c r="E252" i="9"/>
  <c r="B252" i="9" s="1"/>
  <c r="M251" i="9"/>
  <c r="L251" i="9"/>
  <c r="F251" i="9" s="1"/>
  <c r="B251" i="9" s="1"/>
  <c r="E251" i="9"/>
  <c r="M250" i="9"/>
  <c r="L250" i="9"/>
  <c r="F250" i="9" s="1"/>
  <c r="E250" i="9"/>
  <c r="M249" i="9"/>
  <c r="L249" i="9"/>
  <c r="F249" i="9" s="1"/>
  <c r="E249" i="9"/>
  <c r="M248" i="9"/>
  <c r="L248" i="9"/>
  <c r="F248" i="9" s="1"/>
  <c r="E248" i="9"/>
  <c r="M247" i="9"/>
  <c r="L247" i="9"/>
  <c r="E247" i="9"/>
  <c r="M246" i="9"/>
  <c r="L246" i="9"/>
  <c r="E246" i="9"/>
  <c r="M245" i="9"/>
  <c r="L245" i="9"/>
  <c r="F245" i="9" s="1"/>
  <c r="E245" i="9"/>
  <c r="M244" i="9"/>
  <c r="L244" i="9"/>
  <c r="F244" i="9" s="1"/>
  <c r="E244" i="9"/>
  <c r="M243" i="9"/>
  <c r="L243" i="9"/>
  <c r="E243" i="9"/>
  <c r="M242" i="9"/>
  <c r="L242" i="9"/>
  <c r="F242" i="9" s="1"/>
  <c r="E242" i="9"/>
  <c r="M241" i="9"/>
  <c r="L241" i="9"/>
  <c r="E241" i="9"/>
  <c r="M240" i="9"/>
  <c r="L240" i="9"/>
  <c r="F240" i="9" s="1"/>
  <c r="E240" i="9"/>
  <c r="M239" i="9"/>
  <c r="L239" i="9"/>
  <c r="E239" i="9"/>
  <c r="M238" i="9"/>
  <c r="L238" i="9"/>
  <c r="E238" i="9"/>
  <c r="M237" i="9"/>
  <c r="L237" i="9"/>
  <c r="E237" i="9"/>
  <c r="M236" i="9"/>
  <c r="L236" i="9"/>
  <c r="E236" i="9"/>
  <c r="M235" i="9"/>
  <c r="L235" i="9"/>
  <c r="E235" i="9"/>
  <c r="M234" i="9"/>
  <c r="L234" i="9"/>
  <c r="F234" i="9" s="1"/>
  <c r="E234" i="9"/>
  <c r="M233" i="9"/>
  <c r="L233" i="9"/>
  <c r="E233" i="9"/>
  <c r="M232" i="9"/>
  <c r="L232" i="9"/>
  <c r="E232" i="9"/>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E153" i="9" s="1"/>
  <c r="B153" i="9" s="1"/>
  <c r="G153" i="9"/>
  <c r="F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E111" i="9" s="1"/>
  <c r="B111" i="9" s="1"/>
  <c r="G111" i="9"/>
  <c r="F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E84" i="9" s="1"/>
  <c r="B84" i="9" s="1"/>
  <c r="G84" i="9"/>
  <c r="F84" i="9"/>
  <c r="H83" i="9"/>
  <c r="E83" i="9" s="1"/>
  <c r="B83" i="9" s="1"/>
  <c r="G83" i="9"/>
  <c r="F83" i="9"/>
  <c r="H82" i="9"/>
  <c r="E82" i="9" s="1"/>
  <c r="B82" i="9" s="1"/>
  <c r="G82" i="9"/>
  <c r="F82" i="9"/>
  <c r="H81" i="9"/>
  <c r="E81" i="9" s="1"/>
  <c r="B81" i="9" s="1"/>
  <c r="G81" i="9"/>
  <c r="F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s="1"/>
  <c r="H67" i="9"/>
  <c r="E67" i="9" s="1"/>
  <c r="B67" i="9" s="1"/>
  <c r="G67" i="9"/>
  <c r="F67" i="9"/>
  <c r="H66" i="9"/>
  <c r="G66" i="9"/>
  <c r="F66" i="9"/>
  <c r="E66" i="9"/>
  <c r="B66" i="9"/>
  <c r="H65" i="9"/>
  <c r="G65" i="9"/>
  <c r="F65" i="9"/>
  <c r="E65" i="9"/>
  <c r="B65" i="9"/>
  <c r="H64" i="9"/>
  <c r="E64" i="9" s="1"/>
  <c r="B64" i="9" s="1"/>
  <c r="G64" i="9"/>
  <c r="F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E57" i="9" s="1"/>
  <c r="B57" i="9" s="1"/>
  <c r="G57" i="9"/>
  <c r="F57" i="9"/>
  <c r="H56" i="9"/>
  <c r="E56" i="9" s="1"/>
  <c r="B56" i="9" s="1"/>
  <c r="G56" i="9"/>
  <c r="F56" i="9"/>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G50" i="9"/>
  <c r="F50" i="9"/>
  <c r="E50" i="9"/>
  <c r="B50" i="9" s="1"/>
  <c r="H49" i="9"/>
  <c r="E49" i="9" s="1"/>
  <c r="B49" i="9" s="1"/>
  <c r="G49" i="9"/>
  <c r="F49" i="9"/>
  <c r="H48" i="9"/>
  <c r="E48" i="9" s="1"/>
  <c r="B48" i="9" s="1"/>
  <c r="G48" i="9"/>
  <c r="F48" i="9"/>
  <c r="H47" i="9"/>
  <c r="G47" i="9"/>
  <c r="F47" i="9"/>
  <c r="E47" i="9"/>
  <c r="B47" i="9"/>
  <c r="H46" i="9"/>
  <c r="E46" i="9" s="1"/>
  <c r="B46" i="9" s="1"/>
  <c r="G46" i="9"/>
  <c r="F46" i="9"/>
  <c r="H45" i="9"/>
  <c r="E45" i="9" s="1"/>
  <c r="B45" i="9" s="1"/>
  <c r="G45" i="9"/>
  <c r="F45" i="9"/>
  <c r="H44" i="9"/>
  <c r="G44" i="9"/>
  <c r="F44" i="9"/>
  <c r="E44" i="9"/>
  <c r="B44" i="9"/>
  <c r="H43" i="9"/>
  <c r="G43" i="9"/>
  <c r="F43" i="9"/>
  <c r="E43" i="9"/>
  <c r="B43" i="9"/>
  <c r="H42" i="9"/>
  <c r="E42" i="9" s="1"/>
  <c r="B42" i="9" s="1"/>
  <c r="G42" i="9"/>
  <c r="F42" i="9"/>
  <c r="H41" i="9"/>
  <c r="G41" i="9"/>
  <c r="F41" i="9"/>
  <c r="E41" i="9"/>
  <c r="B41" i="9" s="1"/>
  <c r="H40" i="9"/>
  <c r="G40" i="9"/>
  <c r="F40" i="9"/>
  <c r="E40" i="9"/>
  <c r="B40" i="9"/>
  <c r="H39" i="9"/>
  <c r="G39" i="9"/>
  <c r="F39" i="9"/>
  <c r="E39" i="9"/>
  <c r="B39" i="9"/>
  <c r="H38" i="9"/>
  <c r="E38" i="9" s="1"/>
  <c r="B38" i="9" s="1"/>
  <c r="G38" i="9"/>
  <c r="F38" i="9"/>
  <c r="H37" i="9"/>
  <c r="G37" i="9"/>
  <c r="F37" i="9"/>
  <c r="H36" i="9"/>
  <c r="G36" i="9"/>
  <c r="E36" i="9" s="1"/>
  <c r="B36" i="9" s="1"/>
  <c r="F36" i="9"/>
  <c r="H35" i="9"/>
  <c r="G35" i="9"/>
  <c r="F35" i="9"/>
  <c r="E35" i="9"/>
  <c r="B35" i="9"/>
  <c r="H34" i="9"/>
  <c r="G34" i="9"/>
  <c r="F34" i="9"/>
  <c r="E34" i="9"/>
  <c r="B34" i="9"/>
  <c r="H33" i="9"/>
  <c r="E33" i="9" s="1"/>
  <c r="B33" i="9" s="1"/>
  <c r="G33" i="9"/>
  <c r="F33" i="9"/>
  <c r="H32" i="9"/>
  <c r="G32" i="9"/>
  <c r="F32" i="9"/>
  <c r="E32" i="9"/>
  <c r="B32" i="9"/>
  <c r="H31" i="9"/>
  <c r="G31" i="9"/>
  <c r="F31" i="9"/>
  <c r="H30" i="9"/>
  <c r="E30" i="9" s="1"/>
  <c r="B30" i="9" s="1"/>
  <c r="G30" i="9"/>
  <c r="F30" i="9"/>
  <c r="H29" i="9"/>
  <c r="G29" i="9"/>
  <c r="F29" i="9"/>
  <c r="E29" i="9"/>
  <c r="B29" i="9"/>
  <c r="H28" i="9"/>
  <c r="E28" i="9" s="1"/>
  <c r="B28" i="9" s="1"/>
  <c r="G28" i="9"/>
  <c r="F28" i="9"/>
  <c r="H27" i="9"/>
  <c r="E27" i="9" s="1"/>
  <c r="B27" i="9" s="1"/>
  <c r="G27" i="9"/>
  <c r="F27" i="9"/>
  <c r="H26" i="9"/>
  <c r="G26" i="9"/>
  <c r="F26" i="9"/>
  <c r="E26" i="9"/>
  <c r="B26" i="9"/>
  <c r="H25" i="9"/>
  <c r="E25" i="9" s="1"/>
  <c r="B25" i="9" s="1"/>
  <c r="G25" i="9"/>
  <c r="F25" i="9"/>
  <c r="F24" i="9"/>
  <c r="F4" i="9"/>
  <c r="O3" i="9"/>
  <c r="G296" i="9" s="1"/>
  <c r="E296" i="9" s="1"/>
  <c r="I3" i="9"/>
  <c r="H3" i="9"/>
  <c r="G3" i="9"/>
  <c r="C1680" i="1" l="1"/>
  <c r="H1680" i="1" s="1"/>
  <c r="I41" i="3"/>
  <c r="D51" i="8"/>
  <c r="C1633" i="1"/>
  <c r="D25" i="8"/>
  <c r="C1601" i="1" s="1"/>
  <c r="G1601" i="1" s="1"/>
  <c r="C1603" i="1"/>
  <c r="C1584" i="1"/>
  <c r="D6" i="8"/>
  <c r="E326" i="9"/>
  <c r="B326" i="9" s="1"/>
  <c r="E325" i="9"/>
  <c r="B325" i="9" s="1"/>
  <c r="E310" i="9"/>
  <c r="B310" i="9" s="1"/>
  <c r="E321" i="9"/>
  <c r="B321" i="9" s="1"/>
  <c r="F239" i="9"/>
  <c r="B239" i="9" s="1"/>
  <c r="F230" i="9"/>
  <c r="B230" i="9" s="1"/>
  <c r="F229" i="9"/>
  <c r="B296" i="9"/>
  <c r="E328" i="9"/>
  <c r="B328" i="9" s="1"/>
  <c r="E37" i="9"/>
  <c r="B37" i="9" s="1"/>
  <c r="E294" i="9"/>
  <c r="B294" i="9" s="1"/>
  <c r="E323" i="9"/>
  <c r="B323" i="9" s="1"/>
  <c r="E311" i="9"/>
  <c r="B311" i="9" s="1"/>
  <c r="D591" i="1"/>
  <c r="E535" i="4"/>
  <c r="D491" i="1"/>
  <c r="E491" i="4"/>
  <c r="D369" i="1"/>
  <c r="E373" i="4"/>
  <c r="D361" i="1"/>
  <c r="E361" i="4"/>
  <c r="F247" i="9"/>
  <c r="B247" i="9" s="1"/>
  <c r="D270" i="1"/>
  <c r="E273" i="4"/>
  <c r="D269" i="1" s="1"/>
  <c r="D265" i="1"/>
  <c r="E262" i="4"/>
  <c r="D258" i="1" s="1"/>
  <c r="F246" i="9"/>
  <c r="B246" i="9" s="1"/>
  <c r="D204" i="1"/>
  <c r="E202" i="4"/>
  <c r="F243" i="9"/>
  <c r="B243" i="9" s="1"/>
  <c r="F241" i="9"/>
  <c r="F238" i="9"/>
  <c r="B238" i="9" s="1"/>
  <c r="D161" i="1"/>
  <c r="E164" i="4"/>
  <c r="F237" i="9"/>
  <c r="B237" i="9" s="1"/>
  <c r="D150" i="1"/>
  <c r="E153" i="4"/>
  <c r="F153" i="4" s="1"/>
  <c r="D137" i="1"/>
  <c r="E140" i="4"/>
  <c r="D136" i="1" s="1"/>
  <c r="F236" i="9"/>
  <c r="B236" i="9" s="1"/>
  <c r="F235" i="9"/>
  <c r="B235" i="9" s="1"/>
  <c r="D103" i="1"/>
  <c r="E106" i="4"/>
  <c r="F233" i="9"/>
  <c r="B233" i="9" s="1"/>
  <c r="F232" i="9"/>
  <c r="D87" i="1"/>
  <c r="E82" i="4"/>
  <c r="D78" i="1" s="1"/>
  <c r="E31" i="9"/>
  <c r="B31" i="9" s="1"/>
  <c r="D54" i="1"/>
  <c r="E49" i="4"/>
  <c r="D45" i="1" s="1"/>
  <c r="D4" i="1"/>
  <c r="E7" i="4"/>
  <c r="F7" i="4" s="1"/>
  <c r="G1555" i="1"/>
  <c r="H1555" i="1"/>
  <c r="G1554" i="1"/>
  <c r="H1554" i="1"/>
  <c r="G1546" i="1"/>
  <c r="H1546" i="1"/>
  <c r="J1546" i="1"/>
  <c r="G1539" i="1"/>
  <c r="H1539" i="1"/>
  <c r="G1538" i="1"/>
  <c r="H1538" i="1"/>
  <c r="C1537" i="1"/>
  <c r="G345" i="9"/>
  <c r="E345" i="9" s="1"/>
  <c r="F130" i="6"/>
  <c r="C1525" i="1"/>
  <c r="C1524" i="1"/>
  <c r="F129" i="6"/>
  <c r="F122" i="6"/>
  <c r="C1517" i="1"/>
  <c r="F118" i="6"/>
  <c r="C1513" i="1"/>
  <c r="F115" i="6"/>
  <c r="C1510" i="1"/>
  <c r="F114" i="6"/>
  <c r="C1509" i="1"/>
  <c r="C1502" i="1"/>
  <c r="F107" i="6"/>
  <c r="C1494" i="1"/>
  <c r="F99" i="6"/>
  <c r="F94" i="6"/>
  <c r="C1489" i="1"/>
  <c r="F90" i="6"/>
  <c r="C1485" i="1"/>
  <c r="F89" i="6"/>
  <c r="C1484" i="1"/>
  <c r="C1477" i="1"/>
  <c r="F82" i="6"/>
  <c r="C1470" i="1"/>
  <c r="F75" i="6"/>
  <c r="C1461" i="1"/>
  <c r="F66" i="6"/>
  <c r="C1456" i="1"/>
  <c r="F61" i="6"/>
  <c r="C1449" i="1"/>
  <c r="F54" i="6"/>
  <c r="F50" i="6"/>
  <c r="C1445" i="1"/>
  <c r="F43" i="6"/>
  <c r="C1438" i="1"/>
  <c r="F39" i="6"/>
  <c r="C1434" i="1"/>
  <c r="F36" i="6"/>
  <c r="C1431" i="1"/>
  <c r="F35" i="6"/>
  <c r="C1430" i="1"/>
  <c r="C1423" i="1"/>
  <c r="F28" i="6"/>
  <c r="F22" i="6"/>
  <c r="C1417" i="1"/>
  <c r="C1408" i="1"/>
  <c r="F13" i="6"/>
  <c r="F10" i="6"/>
  <c r="C1405" i="1"/>
  <c r="F6" i="6"/>
  <c r="C1401" i="1"/>
  <c r="D1400" i="1"/>
  <c r="E141" i="6"/>
  <c r="G347" i="9"/>
  <c r="E347" i="9" s="1"/>
  <c r="D141" i="6"/>
  <c r="F5" i="6"/>
  <c r="C1400" i="1"/>
  <c r="F296" i="5"/>
  <c r="C1300" i="1"/>
  <c r="C1299" i="1"/>
  <c r="F295" i="5"/>
  <c r="C1294" i="1"/>
  <c r="F290" i="5"/>
  <c r="F276" i="5"/>
  <c r="C1280" i="1"/>
  <c r="C1277" i="1"/>
  <c r="F273" i="5"/>
  <c r="C1267" i="1"/>
  <c r="F263" i="5"/>
  <c r="C1263" i="1"/>
  <c r="F259" i="5"/>
  <c r="C1259" i="1"/>
  <c r="F255" i="5"/>
  <c r="C1258" i="1"/>
  <c r="F254" i="5"/>
  <c r="F251" i="5"/>
  <c r="C1255" i="1"/>
  <c r="I25" i="3"/>
  <c r="D1254" i="1"/>
  <c r="F250" i="5"/>
  <c r="H25" i="3"/>
  <c r="C1254" i="1"/>
  <c r="F247" i="5"/>
  <c r="C1251" i="1"/>
  <c r="F236" i="5"/>
  <c r="C1240" i="1"/>
  <c r="F219" i="5"/>
  <c r="C1223" i="1"/>
  <c r="H338" i="9"/>
  <c r="D1222" i="1"/>
  <c r="G338" i="9"/>
  <c r="E338" i="9" s="1"/>
  <c r="B338" i="9" s="1"/>
  <c r="C1222" i="1"/>
  <c r="F218" i="5"/>
  <c r="F210" i="5"/>
  <c r="C1214" i="1"/>
  <c r="C1207" i="1"/>
  <c r="F203" i="5"/>
  <c r="D1206" i="1"/>
  <c r="H337" i="9"/>
  <c r="C1206" i="1"/>
  <c r="G337" i="9"/>
  <c r="E337" i="9" s="1"/>
  <c r="B337" i="9" s="1"/>
  <c r="F202" i="5"/>
  <c r="D1200" i="1"/>
  <c r="H336" i="9"/>
  <c r="C1200" i="1"/>
  <c r="G336" i="9"/>
  <c r="E336" i="9" s="1"/>
  <c r="B336" i="9" s="1"/>
  <c r="F196" i="5"/>
  <c r="C1189" i="1"/>
  <c r="F185" i="5"/>
  <c r="F180" i="5"/>
  <c r="C1184" i="1"/>
  <c r="D1181" i="1"/>
  <c r="H335" i="9"/>
  <c r="F177" i="5"/>
  <c r="C1181" i="1"/>
  <c r="G335" i="9"/>
  <c r="E335" i="9" s="1"/>
  <c r="B335" i="9" s="1"/>
  <c r="I24" i="3"/>
  <c r="D1180" i="1"/>
  <c r="F176" i="5"/>
  <c r="H24" i="3"/>
  <c r="C1180" i="1"/>
  <c r="F175" i="5"/>
  <c r="C1179" i="1"/>
  <c r="F171" i="5"/>
  <c r="C1176" i="1"/>
  <c r="F165" i="5"/>
  <c r="C1170" i="1"/>
  <c r="F150" i="5"/>
  <c r="C1155" i="1"/>
  <c r="F147" i="5"/>
  <c r="C1152" i="1"/>
  <c r="F143" i="5"/>
  <c r="C1148" i="1"/>
  <c r="F136" i="5"/>
  <c r="C1141" i="1"/>
  <c r="F135" i="5"/>
  <c r="C1140" i="1"/>
  <c r="F127" i="5"/>
  <c r="C1132" i="1"/>
  <c r="C1125" i="1"/>
  <c r="F120" i="5"/>
  <c r="F119" i="5"/>
  <c r="C1124" i="1"/>
  <c r="F107" i="5"/>
  <c r="C1112" i="1"/>
  <c r="F89" i="5"/>
  <c r="C1094" i="1"/>
  <c r="F88" i="5"/>
  <c r="C1093" i="1"/>
  <c r="F82" i="5"/>
  <c r="C1087" i="1"/>
  <c r="F76" i="5"/>
  <c r="C1081" i="1"/>
  <c r="F71" i="5"/>
  <c r="C1076" i="1"/>
  <c r="F70" i="5"/>
  <c r="C1075" i="1"/>
  <c r="I23" i="3"/>
  <c r="D1074" i="1"/>
  <c r="H23" i="3"/>
  <c r="F69" i="5"/>
  <c r="C1074" i="1"/>
  <c r="F63" i="5"/>
  <c r="C1068" i="1"/>
  <c r="F56" i="5"/>
  <c r="C1061" i="1"/>
  <c r="F52" i="5"/>
  <c r="C1057" i="1"/>
  <c r="C1050" i="1"/>
  <c r="F45" i="5"/>
  <c r="C1046" i="1"/>
  <c r="F41" i="5"/>
  <c r="C1040" i="1"/>
  <c r="F35" i="5"/>
  <c r="F29" i="5"/>
  <c r="C1034" i="1"/>
  <c r="F19" i="5"/>
  <c r="C1024" i="1"/>
  <c r="F13" i="5"/>
  <c r="C1018" i="1"/>
  <c r="F12" i="5"/>
  <c r="C1017" i="1"/>
  <c r="F8" i="5"/>
  <c r="C1013" i="1"/>
  <c r="D1012" i="1"/>
  <c r="I22" i="3"/>
  <c r="C1012" i="1"/>
  <c r="F7" i="5"/>
  <c r="H22" i="3"/>
  <c r="C1011" i="1"/>
  <c r="F6" i="5"/>
  <c r="F656" i="4"/>
  <c r="C649" i="1"/>
  <c r="C630" i="1"/>
  <c r="F636" i="4"/>
  <c r="F633" i="4"/>
  <c r="C627" i="1"/>
  <c r="C624" i="1"/>
  <c r="F630" i="4"/>
  <c r="C623" i="1"/>
  <c r="F629" i="4"/>
  <c r="C615" i="1"/>
  <c r="F621" i="4"/>
  <c r="C610" i="1"/>
  <c r="F616" i="4"/>
  <c r="C603" i="1"/>
  <c r="F609" i="4"/>
  <c r="F607" i="4"/>
  <c r="C601" i="1"/>
  <c r="F603" i="4"/>
  <c r="C597" i="1"/>
  <c r="F598" i="4"/>
  <c r="C592" i="1"/>
  <c r="C591" i="1"/>
  <c r="F597" i="4"/>
  <c r="C588" i="1"/>
  <c r="F594" i="4"/>
  <c r="C585" i="1"/>
  <c r="F591" i="4"/>
  <c r="C583" i="1"/>
  <c r="F589" i="4"/>
  <c r="C579" i="1"/>
  <c r="F585" i="4"/>
  <c r="C578" i="1"/>
  <c r="F584" i="4"/>
  <c r="C575" i="1"/>
  <c r="F581" i="4"/>
  <c r="F578" i="4"/>
  <c r="C572" i="1"/>
  <c r="F575" i="4"/>
  <c r="C569" i="1"/>
  <c r="C566" i="1"/>
  <c r="F572" i="4"/>
  <c r="C565" i="1"/>
  <c r="F571" i="4"/>
  <c r="F562" i="4"/>
  <c r="C556" i="1"/>
  <c r="C551" i="1"/>
  <c r="F557" i="4"/>
  <c r="C544" i="1"/>
  <c r="F550" i="4"/>
  <c r="C539" i="1"/>
  <c r="F545" i="4"/>
  <c r="F542" i="4"/>
  <c r="C536" i="1"/>
  <c r="F537" i="4"/>
  <c r="C531" i="1"/>
  <c r="C530" i="1"/>
  <c r="F536" i="4"/>
  <c r="C529" i="1"/>
  <c r="D640" i="4"/>
  <c r="C526" i="1"/>
  <c r="F532" i="4"/>
  <c r="C523" i="1"/>
  <c r="F529" i="4"/>
  <c r="F526" i="4"/>
  <c r="C520" i="1"/>
  <c r="C517" i="1"/>
  <c r="F523" i="4"/>
  <c r="F522" i="4"/>
  <c r="C516" i="1"/>
  <c r="F514" i="4"/>
  <c r="C508" i="1"/>
  <c r="C503" i="1"/>
  <c r="F509" i="4"/>
  <c r="F502" i="4"/>
  <c r="C496" i="1"/>
  <c r="C491" i="1"/>
  <c r="F497" i="4"/>
  <c r="C486" i="1"/>
  <c r="F492" i="4"/>
  <c r="C485" i="1"/>
  <c r="F491" i="4"/>
  <c r="C482" i="1"/>
  <c r="F488" i="4"/>
  <c r="C479" i="1"/>
  <c r="F485" i="4"/>
  <c r="C474" i="1"/>
  <c r="F480" i="4"/>
  <c r="C473" i="1"/>
  <c r="F479" i="4"/>
  <c r="F476" i="4"/>
  <c r="C470" i="1"/>
  <c r="C467" i="1"/>
  <c r="F473" i="4"/>
  <c r="C464" i="1"/>
  <c r="F470" i="4"/>
  <c r="C461" i="1"/>
  <c r="F467" i="4"/>
  <c r="C460" i="1"/>
  <c r="F466" i="4"/>
  <c r="C451" i="1"/>
  <c r="F457" i="4"/>
  <c r="F452" i="4"/>
  <c r="C446" i="1"/>
  <c r="F445" i="4"/>
  <c r="C439" i="1"/>
  <c r="F440" i="4"/>
  <c r="C434" i="1"/>
  <c r="C431" i="1"/>
  <c r="F437" i="4"/>
  <c r="F432" i="4"/>
  <c r="C426" i="1"/>
  <c r="F431" i="4"/>
  <c r="C425" i="1"/>
  <c r="D639" i="4"/>
  <c r="C424" i="1"/>
  <c r="F428" i="4"/>
  <c r="C423" i="1"/>
  <c r="E648" i="4"/>
  <c r="D642" i="1" s="1"/>
  <c r="D422" i="1"/>
  <c r="D648" i="4"/>
  <c r="F427" i="4"/>
  <c r="C422" i="1"/>
  <c r="E647" i="4"/>
  <c r="D641" i="1" s="1"/>
  <c r="D421" i="1"/>
  <c r="D647" i="4"/>
  <c r="F426" i="4"/>
  <c r="C421" i="1"/>
  <c r="F412" i="4"/>
  <c r="C407" i="1"/>
  <c r="F410" i="4"/>
  <c r="C405" i="1"/>
  <c r="F407" i="4"/>
  <c r="C402" i="1"/>
  <c r="F406" i="4"/>
  <c r="C401" i="1"/>
  <c r="F401" i="4"/>
  <c r="C396" i="1"/>
  <c r="F398" i="4"/>
  <c r="C393" i="1"/>
  <c r="C388" i="1"/>
  <c r="F393" i="4"/>
  <c r="C383" i="1"/>
  <c r="F388" i="4"/>
  <c r="C374" i="1"/>
  <c r="F379" i="4"/>
  <c r="C369" i="1"/>
  <c r="F374" i="4"/>
  <c r="C368" i="1"/>
  <c r="C361" i="1"/>
  <c r="F366" i="4"/>
  <c r="F362" i="4"/>
  <c r="C357" i="1"/>
  <c r="C356" i="1"/>
  <c r="F361" i="4"/>
  <c r="C355" i="1"/>
  <c r="D418" i="4"/>
  <c r="C353" i="1"/>
  <c r="F358" i="4"/>
  <c r="C350" i="1"/>
  <c r="F355" i="4"/>
  <c r="F354" i="4"/>
  <c r="C349" i="1"/>
  <c r="C344" i="1"/>
  <c r="F349" i="4"/>
  <c r="C341" i="1"/>
  <c r="F346" i="4"/>
  <c r="F341" i="4"/>
  <c r="C336" i="1"/>
  <c r="C331" i="1"/>
  <c r="F336" i="4"/>
  <c r="C322" i="1"/>
  <c r="F327" i="4"/>
  <c r="F322" i="4"/>
  <c r="C317" i="1"/>
  <c r="F321" i="4"/>
  <c r="C316" i="1"/>
  <c r="C309" i="1"/>
  <c r="F314" i="4"/>
  <c r="F310" i="4"/>
  <c r="C305" i="1"/>
  <c r="C304" i="1"/>
  <c r="F309" i="4"/>
  <c r="D303" i="1"/>
  <c r="F308" i="4"/>
  <c r="D417" i="4"/>
  <c r="C303" i="1"/>
  <c r="C294" i="1"/>
  <c r="F298" i="4"/>
  <c r="C293" i="1"/>
  <c r="F297" i="4"/>
  <c r="C285" i="1"/>
  <c r="F289" i="4"/>
  <c r="C279" i="1"/>
  <c r="F283" i="4"/>
  <c r="C274" i="1"/>
  <c r="F278" i="4"/>
  <c r="F274" i="4"/>
  <c r="C270" i="1"/>
  <c r="C269" i="1"/>
  <c r="F273" i="4"/>
  <c r="C265" i="1"/>
  <c r="F269" i="4"/>
  <c r="F263" i="4"/>
  <c r="C259" i="1"/>
  <c r="C258" i="1"/>
  <c r="F262" i="4"/>
  <c r="F257" i="4"/>
  <c r="C253" i="1"/>
  <c r="C250" i="1"/>
  <c r="F254" i="4"/>
  <c r="F250" i="4"/>
  <c r="C246" i="1"/>
  <c r="F246" i="4"/>
  <c r="C242" i="1"/>
  <c r="E230" i="4"/>
  <c r="D238" i="1"/>
  <c r="F242" i="4"/>
  <c r="D230" i="4"/>
  <c r="C238" i="1"/>
  <c r="F237" i="4"/>
  <c r="C233" i="1"/>
  <c r="F234" i="4"/>
  <c r="C230" i="1"/>
  <c r="F231" i="4"/>
  <c r="C227" i="1"/>
  <c r="F225" i="4"/>
  <c r="C221" i="1"/>
  <c r="F222" i="4"/>
  <c r="C218" i="1"/>
  <c r="F221" i="4"/>
  <c r="C217" i="1"/>
  <c r="F216" i="4"/>
  <c r="C212" i="1"/>
  <c r="F208" i="4"/>
  <c r="C204" i="1"/>
  <c r="F203" i="4"/>
  <c r="C199" i="1"/>
  <c r="C198" i="1"/>
  <c r="C190" i="1"/>
  <c r="F194" i="4"/>
  <c r="F189" i="4"/>
  <c r="C185" i="1"/>
  <c r="F178" i="4"/>
  <c r="C174" i="1"/>
  <c r="C166" i="1"/>
  <c r="F170" i="4"/>
  <c r="C161" i="1"/>
  <c r="F165" i="4"/>
  <c r="C160" i="1"/>
  <c r="F160" i="4"/>
  <c r="C156" i="1"/>
  <c r="F154" i="4"/>
  <c r="C150" i="1"/>
  <c r="C149" i="1"/>
  <c r="F141" i="4"/>
  <c r="C137" i="1"/>
  <c r="C136" i="1"/>
  <c r="F140" i="4"/>
  <c r="C131" i="1"/>
  <c r="F135" i="4"/>
  <c r="C130" i="1"/>
  <c r="F134" i="4"/>
  <c r="C125" i="1"/>
  <c r="F129" i="4"/>
  <c r="F126" i="4"/>
  <c r="C122" i="1"/>
  <c r="C121" i="1"/>
  <c r="F125" i="4"/>
  <c r="C116" i="1"/>
  <c r="F120" i="4"/>
  <c r="F112" i="4"/>
  <c r="C108" i="1"/>
  <c r="F107" i="4"/>
  <c r="C103" i="1"/>
  <c r="C102" i="1"/>
  <c r="C94" i="1"/>
  <c r="F98" i="4"/>
  <c r="C87" i="1"/>
  <c r="F91" i="4"/>
  <c r="F83" i="4"/>
  <c r="C79" i="1"/>
  <c r="F82" i="4"/>
  <c r="C78" i="1"/>
  <c r="F77" i="4"/>
  <c r="C73" i="1"/>
  <c r="F74" i="4"/>
  <c r="C70" i="1"/>
  <c r="F71" i="4"/>
  <c r="C67" i="1"/>
  <c r="C64" i="1"/>
  <c r="F68" i="4"/>
  <c r="C60" i="1"/>
  <c r="F64" i="4"/>
  <c r="F61" i="4"/>
  <c r="C57" i="1"/>
  <c r="F58" i="4"/>
  <c r="C54" i="1"/>
  <c r="F53" i="4"/>
  <c r="C49" i="1"/>
  <c r="F50" i="4"/>
  <c r="C46" i="1"/>
  <c r="C45" i="1"/>
  <c r="F49" i="4"/>
  <c r="C40" i="1"/>
  <c r="F44" i="4"/>
  <c r="F43" i="4"/>
  <c r="C39" i="1"/>
  <c r="F39" i="4"/>
  <c r="C35" i="1"/>
  <c r="C32" i="1"/>
  <c r="F36" i="4"/>
  <c r="F29" i="4"/>
  <c r="C25" i="1"/>
  <c r="C19" i="1"/>
  <c r="F23" i="4"/>
  <c r="C13" i="1"/>
  <c r="F17" i="4"/>
  <c r="C4" i="1"/>
  <c r="F8" i="4"/>
  <c r="C3" i="1"/>
  <c r="D422" i="4"/>
  <c r="C2" i="1"/>
  <c r="H1685" i="1"/>
  <c r="G1685" i="1"/>
  <c r="H1684" i="1"/>
  <c r="G1684" i="1"/>
  <c r="H1683" i="1"/>
  <c r="G1683" i="1"/>
  <c r="H1682" i="1"/>
  <c r="G1682" i="1"/>
  <c r="H1681" i="1"/>
  <c r="G1681" i="1"/>
  <c r="G1680" i="1"/>
  <c r="H1679" i="1"/>
  <c r="G1679" i="1"/>
  <c r="H1678" i="1"/>
  <c r="G1678" i="1"/>
  <c r="H1677" i="1"/>
  <c r="G1677" i="1"/>
  <c r="H1676" i="1"/>
  <c r="G1676" i="1"/>
  <c r="H1675" i="1"/>
  <c r="G1675" i="1"/>
  <c r="H1674" i="1"/>
  <c r="G1674" i="1"/>
  <c r="H1673" i="1"/>
  <c r="G1673" i="1"/>
  <c r="G1672" i="1"/>
  <c r="H1672" i="1"/>
  <c r="H1671" i="1"/>
  <c r="G1671" i="1"/>
  <c r="H1670" i="1"/>
  <c r="G1670" i="1"/>
  <c r="H1669" i="1"/>
  <c r="G1669" i="1"/>
  <c r="H1668" i="1"/>
  <c r="G1668" i="1"/>
  <c r="H1667" i="1"/>
  <c r="G1667" i="1"/>
  <c r="H1666" i="1"/>
  <c r="G1666" i="1"/>
  <c r="G1665" i="1"/>
  <c r="H1665" i="1"/>
  <c r="G1664" i="1"/>
  <c r="H1664" i="1"/>
  <c r="H1663" i="1"/>
  <c r="G1663" i="1"/>
  <c r="H1662" i="1"/>
  <c r="G1662" i="1"/>
  <c r="H1661" i="1"/>
  <c r="G1661" i="1"/>
  <c r="H1660" i="1"/>
  <c r="G1660" i="1"/>
  <c r="H1659" i="1"/>
  <c r="G1659" i="1"/>
  <c r="H1658" i="1"/>
  <c r="G1658" i="1"/>
  <c r="H1657" i="1"/>
  <c r="G1657" i="1"/>
  <c r="G1656" i="1"/>
  <c r="H1656" i="1"/>
  <c r="G1655" i="1"/>
  <c r="H1655" i="1"/>
  <c r="G1654" i="1"/>
  <c r="H1654" i="1"/>
  <c r="H1653" i="1"/>
  <c r="G1653" i="1"/>
  <c r="H1652" i="1"/>
  <c r="G1652" i="1"/>
  <c r="H1651" i="1"/>
  <c r="G1651" i="1"/>
  <c r="H1650" i="1"/>
  <c r="G1650" i="1"/>
  <c r="H1649" i="1"/>
  <c r="G1649" i="1"/>
  <c r="H1648" i="1"/>
  <c r="G1648" i="1"/>
  <c r="G1647" i="1"/>
  <c r="H1647" i="1"/>
  <c r="G1646" i="1"/>
  <c r="H1646" i="1"/>
  <c r="H1645" i="1"/>
  <c r="G1645" i="1"/>
  <c r="H1644" i="1"/>
  <c r="G1644" i="1"/>
  <c r="H1643" i="1"/>
  <c r="G1643" i="1"/>
  <c r="H1642" i="1"/>
  <c r="G1642" i="1"/>
  <c r="H1641" i="1"/>
  <c r="G1641" i="1"/>
  <c r="H1640" i="1"/>
  <c r="G1640" i="1"/>
  <c r="H1639" i="1"/>
  <c r="G1639" i="1"/>
  <c r="H1638" i="1"/>
  <c r="G1638" i="1"/>
  <c r="H1637" i="1"/>
  <c r="G1637" i="1"/>
  <c r="H1636" i="1"/>
  <c r="G1636" i="1"/>
  <c r="H1635" i="1"/>
  <c r="G1635" i="1"/>
  <c r="G1634" i="1"/>
  <c r="H1634" i="1"/>
  <c r="H1633" i="1"/>
  <c r="G1633" i="1"/>
  <c r="H1632" i="1"/>
  <c r="G1632" i="1"/>
  <c r="G1631" i="1"/>
  <c r="H1631" i="1"/>
  <c r="G1630" i="1"/>
  <c r="H1630" i="1"/>
  <c r="H1629" i="1"/>
  <c r="G1629" i="1"/>
  <c r="H1628" i="1"/>
  <c r="G1628" i="1"/>
  <c r="H1626" i="1"/>
  <c r="G1626" i="1"/>
  <c r="H1625" i="1"/>
  <c r="G1625" i="1"/>
  <c r="H1624" i="1"/>
  <c r="G1624" i="1"/>
  <c r="H1623" i="1"/>
  <c r="G1623" i="1"/>
  <c r="H1622" i="1"/>
  <c r="G1622" i="1"/>
  <c r="H1619" i="1"/>
  <c r="G1619" i="1"/>
  <c r="H1618" i="1"/>
  <c r="G1618" i="1"/>
  <c r="H1617" i="1"/>
  <c r="G1617" i="1"/>
  <c r="H1616" i="1"/>
  <c r="G1616" i="1"/>
  <c r="H1615" i="1"/>
  <c r="G1615" i="1"/>
  <c r="H1614" i="1"/>
  <c r="G1614" i="1"/>
  <c r="H1613" i="1"/>
  <c r="G1613" i="1"/>
  <c r="G1612" i="1"/>
  <c r="H1612" i="1"/>
  <c r="G1611" i="1"/>
  <c r="H1611" i="1"/>
  <c r="H1610" i="1"/>
  <c r="G1610" i="1"/>
  <c r="H1609" i="1"/>
  <c r="G1609" i="1"/>
  <c r="H1608" i="1"/>
  <c r="G1608" i="1"/>
  <c r="H1607" i="1"/>
  <c r="G1607" i="1"/>
  <c r="H1606" i="1"/>
  <c r="G1606" i="1"/>
  <c r="H1605" i="1"/>
  <c r="G1605" i="1"/>
  <c r="H1604" i="1"/>
  <c r="G1604" i="1"/>
  <c r="G1602" i="1"/>
  <c r="H1602" i="1"/>
  <c r="H1601" i="1"/>
  <c r="H1600" i="1"/>
  <c r="G1600" i="1"/>
  <c r="G1599" i="1"/>
  <c r="H1599" i="1"/>
  <c r="H1598" i="1"/>
  <c r="G1598" i="1"/>
  <c r="H1597" i="1"/>
  <c r="G1597" i="1"/>
  <c r="H1596" i="1"/>
  <c r="G1596" i="1"/>
  <c r="G1595" i="1"/>
  <c r="H1595" i="1"/>
  <c r="H1594" i="1"/>
  <c r="G1594" i="1"/>
  <c r="G1593" i="1"/>
  <c r="H1593" i="1"/>
  <c r="G1592" i="1"/>
  <c r="H1592" i="1"/>
  <c r="G1591" i="1"/>
  <c r="H1591" i="1"/>
  <c r="G1590" i="1"/>
  <c r="H1590" i="1"/>
  <c r="H1589" i="1"/>
  <c r="G1589" i="1"/>
  <c r="G1588" i="1"/>
  <c r="H1588" i="1"/>
  <c r="G1587" i="1"/>
  <c r="H1587" i="1"/>
  <c r="H1586" i="1"/>
  <c r="G1586" i="1"/>
  <c r="G1585" i="1"/>
  <c r="H1585" i="1"/>
  <c r="G1584" i="1"/>
  <c r="H1584" i="1"/>
  <c r="H1583" i="1"/>
  <c r="G1583" i="1"/>
  <c r="G1581" i="1"/>
  <c r="H1581" i="1"/>
  <c r="H1580" i="1"/>
  <c r="G1580" i="1"/>
  <c r="I1580" i="1" s="1"/>
  <c r="J1580" i="1"/>
  <c r="G1579" i="1"/>
  <c r="J1579" i="1"/>
  <c r="H1579" i="1"/>
  <c r="J1578" i="1"/>
  <c r="H1578" i="1"/>
  <c r="G1578" i="1"/>
  <c r="I1578" i="1" s="1"/>
  <c r="J1577" i="1"/>
  <c r="H1577" i="1"/>
  <c r="G1577" i="1"/>
  <c r="I1577" i="1" s="1"/>
  <c r="H1576" i="1"/>
  <c r="G1576" i="1"/>
  <c r="J1575" i="1"/>
  <c r="H1575" i="1"/>
  <c r="G1575" i="1"/>
  <c r="I1575" i="1" s="1"/>
  <c r="J1574" i="1"/>
  <c r="H1574" i="1"/>
  <c r="G1574" i="1"/>
  <c r="I1574" i="1" s="1"/>
  <c r="J1573" i="1"/>
  <c r="H1573" i="1"/>
  <c r="G1573" i="1"/>
  <c r="I1573" i="1" s="1"/>
  <c r="G1572" i="1"/>
  <c r="J1572" i="1"/>
  <c r="H1572" i="1"/>
  <c r="G1571" i="1"/>
  <c r="H1571" i="1"/>
  <c r="H1570" i="1"/>
  <c r="G1570" i="1"/>
  <c r="H1569" i="1"/>
  <c r="J1569" i="1"/>
  <c r="G1569" i="1"/>
  <c r="I1569" i="1" s="1"/>
  <c r="J1568" i="1"/>
  <c r="H1568" i="1"/>
  <c r="G1568" i="1"/>
  <c r="I1568" i="1" s="1"/>
  <c r="H1567" i="1"/>
  <c r="J1567" i="1"/>
  <c r="G1567" i="1"/>
  <c r="I1567" i="1" s="1"/>
  <c r="J1566" i="1"/>
  <c r="G1566" i="1"/>
  <c r="H1566" i="1"/>
  <c r="G1565" i="1"/>
  <c r="H1565" i="1"/>
  <c r="J1565" i="1"/>
  <c r="J1564" i="1"/>
  <c r="H1564" i="1"/>
  <c r="G1564" i="1"/>
  <c r="I1564" i="1" s="1"/>
  <c r="J1563" i="1"/>
  <c r="H1563" i="1"/>
  <c r="G1563" i="1"/>
  <c r="I1563" i="1" s="1"/>
  <c r="H1562" i="1"/>
  <c r="G1562" i="1"/>
  <c r="J1561" i="1"/>
  <c r="H1561" i="1"/>
  <c r="G1561" i="1"/>
  <c r="I1561" i="1" s="1"/>
  <c r="G1560" i="1"/>
  <c r="J1560" i="1"/>
  <c r="H1560" i="1"/>
  <c r="H1559" i="1"/>
  <c r="J1559" i="1"/>
  <c r="G1559" i="1"/>
  <c r="I1559" i="1" s="1"/>
  <c r="G1557" i="1"/>
  <c r="H1557" i="1"/>
  <c r="J1557" i="1"/>
  <c r="J1556" i="1"/>
  <c r="H1556" i="1"/>
  <c r="G1556" i="1"/>
  <c r="I1556" i="1" s="1"/>
  <c r="G1553" i="1"/>
  <c r="J1553" i="1"/>
  <c r="H1553" i="1"/>
  <c r="J1552" i="1"/>
  <c r="H1552" i="1"/>
  <c r="G1552" i="1"/>
  <c r="I1552" i="1" s="1"/>
  <c r="J1551" i="1"/>
  <c r="H1551" i="1"/>
  <c r="G1551" i="1"/>
  <c r="I1551" i="1" s="1"/>
  <c r="G1550" i="1"/>
  <c r="J1550" i="1"/>
  <c r="H1550" i="1"/>
  <c r="J1549" i="1"/>
  <c r="H1549" i="1"/>
  <c r="G1549" i="1"/>
  <c r="I1549" i="1" s="1"/>
  <c r="J1548" i="1"/>
  <c r="H1548" i="1"/>
  <c r="G1548" i="1"/>
  <c r="I1548" i="1" s="1"/>
  <c r="H1547" i="1"/>
  <c r="G1547" i="1"/>
  <c r="I1547" i="1" s="1"/>
  <c r="J1547" i="1"/>
  <c r="J1545" i="1"/>
  <c r="G1545" i="1"/>
  <c r="H1545" i="1"/>
  <c r="H1544" i="1"/>
  <c r="G1544" i="1"/>
  <c r="J1544" i="1"/>
  <c r="J1543" i="1"/>
  <c r="H1543" i="1"/>
  <c r="G1543" i="1"/>
  <c r="I1543" i="1" s="1"/>
  <c r="J1542" i="1"/>
  <c r="H1542" i="1"/>
  <c r="G1542" i="1"/>
  <c r="I1542" i="1" s="1"/>
  <c r="H1541" i="1"/>
  <c r="J1541" i="1"/>
  <c r="G1541" i="1"/>
  <c r="I1541" i="1" s="1"/>
  <c r="G1540" i="1"/>
  <c r="H1540" i="1"/>
  <c r="J1540" i="1"/>
  <c r="H1535" i="1"/>
  <c r="G1535" i="1"/>
  <c r="G1534" i="1"/>
  <c r="H1534" i="1"/>
  <c r="H1533" i="1"/>
  <c r="G1533" i="1"/>
  <c r="G1532" i="1"/>
  <c r="H1532" i="1"/>
  <c r="G1531" i="1"/>
  <c r="H1531" i="1"/>
  <c r="G1530" i="1"/>
  <c r="H1530" i="1"/>
  <c r="H1529" i="1"/>
  <c r="G1529" i="1"/>
  <c r="G1528" i="1"/>
  <c r="H1528" i="1"/>
  <c r="G1527" i="1"/>
  <c r="H1527" i="1"/>
  <c r="H1526" i="1"/>
  <c r="G1526" i="1"/>
  <c r="H1523" i="1"/>
  <c r="G1523" i="1"/>
  <c r="G1522" i="1"/>
  <c r="H1522" i="1"/>
  <c r="G1521" i="1"/>
  <c r="H1521" i="1"/>
  <c r="H1520" i="1"/>
  <c r="G1520" i="1"/>
  <c r="H1519" i="1"/>
  <c r="G1519" i="1"/>
  <c r="H1518" i="1"/>
  <c r="G1518" i="1"/>
  <c r="G1516" i="1"/>
  <c r="H1516" i="1"/>
  <c r="G1515" i="1"/>
  <c r="H1515" i="1"/>
  <c r="H1514" i="1"/>
  <c r="G1514" i="1"/>
  <c r="H1512" i="1"/>
  <c r="G1512" i="1"/>
  <c r="H1511" i="1"/>
  <c r="G1511" i="1"/>
  <c r="H1508" i="1"/>
  <c r="G1508" i="1"/>
  <c r="H1507" i="1"/>
  <c r="G1507" i="1"/>
  <c r="H1506" i="1"/>
  <c r="G1506" i="1"/>
  <c r="H1505" i="1"/>
  <c r="G1505" i="1"/>
  <c r="H1504" i="1"/>
  <c r="G1504" i="1"/>
  <c r="H1503" i="1"/>
  <c r="G1503" i="1"/>
  <c r="H1501" i="1"/>
  <c r="G1501" i="1"/>
  <c r="H1500" i="1"/>
  <c r="G1500" i="1"/>
  <c r="G1499" i="1"/>
  <c r="H1499" i="1"/>
  <c r="H1498" i="1"/>
  <c r="G1498" i="1"/>
  <c r="H1497" i="1"/>
  <c r="G1497" i="1"/>
  <c r="H1496" i="1"/>
  <c r="G1496" i="1"/>
  <c r="G1495" i="1"/>
  <c r="H1495" i="1"/>
  <c r="H1493" i="1"/>
  <c r="G1493" i="1"/>
  <c r="G1492" i="1"/>
  <c r="H1492" i="1"/>
  <c r="H1491" i="1"/>
  <c r="G1491" i="1"/>
  <c r="H1490" i="1"/>
  <c r="G1490" i="1"/>
  <c r="G1488" i="1"/>
  <c r="H1488" i="1"/>
  <c r="G1487" i="1"/>
  <c r="H1487" i="1"/>
  <c r="G1486" i="1"/>
  <c r="H1486" i="1"/>
  <c r="H1483" i="1"/>
  <c r="G1483" i="1"/>
  <c r="G1482" i="1"/>
  <c r="H1482" i="1"/>
  <c r="G1481" i="1"/>
  <c r="H1481" i="1"/>
  <c r="G1480" i="1"/>
  <c r="H1480" i="1"/>
  <c r="H1479" i="1"/>
  <c r="G1479" i="1"/>
  <c r="G1478" i="1"/>
  <c r="H1478" i="1"/>
  <c r="H1476" i="1"/>
  <c r="G1476" i="1"/>
  <c r="G1475" i="1"/>
  <c r="H1475" i="1"/>
  <c r="G1474" i="1"/>
  <c r="H1474" i="1"/>
  <c r="G1473" i="1"/>
  <c r="H1473" i="1"/>
  <c r="G1472" i="1"/>
  <c r="H1472" i="1"/>
  <c r="G1471" i="1"/>
  <c r="H1471" i="1"/>
  <c r="H1469" i="1"/>
  <c r="G1469" i="1"/>
  <c r="G1468" i="1"/>
  <c r="H1468" i="1"/>
  <c r="G1467" i="1"/>
  <c r="H1467" i="1"/>
  <c r="G1466" i="1"/>
  <c r="H1466" i="1"/>
  <c r="G1465" i="1"/>
  <c r="H1465" i="1"/>
  <c r="G1464" i="1"/>
  <c r="H1464" i="1"/>
  <c r="G1463" i="1"/>
  <c r="H1463" i="1"/>
  <c r="G1462" i="1"/>
  <c r="H1462" i="1"/>
  <c r="H1460" i="1"/>
  <c r="G1460" i="1"/>
  <c r="H1459" i="1"/>
  <c r="G1459" i="1"/>
  <c r="H1458" i="1"/>
  <c r="G1458" i="1"/>
  <c r="H1457" i="1"/>
  <c r="G1457" i="1"/>
  <c r="H1455" i="1"/>
  <c r="G1455" i="1"/>
  <c r="H1454" i="1"/>
  <c r="G1454" i="1"/>
  <c r="H1453" i="1"/>
  <c r="G1453" i="1"/>
  <c r="H1452" i="1"/>
  <c r="G1452" i="1"/>
  <c r="G1451" i="1"/>
  <c r="H1451" i="1"/>
  <c r="G1450" i="1"/>
  <c r="H1450" i="1"/>
  <c r="G1448" i="1"/>
  <c r="H1448" i="1"/>
  <c r="G1447" i="1"/>
  <c r="H1447" i="1"/>
  <c r="H1446" i="1"/>
  <c r="G1446" i="1"/>
  <c r="H1444" i="1"/>
  <c r="G1444" i="1"/>
  <c r="H1443" i="1"/>
  <c r="G1443" i="1"/>
  <c r="G1442" i="1"/>
  <c r="H1442" i="1"/>
  <c r="G1441" i="1"/>
  <c r="H1441" i="1"/>
  <c r="G1440" i="1"/>
  <c r="H1440" i="1"/>
  <c r="G1439" i="1"/>
  <c r="H1439" i="1"/>
  <c r="G1437" i="1"/>
  <c r="H1437" i="1"/>
  <c r="G1436" i="1"/>
  <c r="H1436" i="1"/>
  <c r="G1435" i="1"/>
  <c r="H1435" i="1"/>
  <c r="H1433" i="1"/>
  <c r="G1433" i="1"/>
  <c r="H1432" i="1"/>
  <c r="G1432" i="1"/>
  <c r="G1429" i="1"/>
  <c r="H1429" i="1"/>
  <c r="G1428" i="1"/>
  <c r="H1428" i="1"/>
  <c r="G1427" i="1"/>
  <c r="H1427" i="1"/>
  <c r="G1426" i="1"/>
  <c r="H1426" i="1"/>
  <c r="H1425" i="1"/>
  <c r="G1425" i="1"/>
  <c r="H1424" i="1"/>
  <c r="G1424" i="1"/>
  <c r="H1422" i="1"/>
  <c r="G1422" i="1"/>
  <c r="H1421" i="1"/>
  <c r="G1421" i="1"/>
  <c r="H1420" i="1"/>
  <c r="G1420" i="1"/>
  <c r="H1419" i="1"/>
  <c r="G1419" i="1"/>
  <c r="H1418" i="1"/>
  <c r="G1418" i="1"/>
  <c r="H1416" i="1"/>
  <c r="G1416" i="1"/>
  <c r="H1415" i="1"/>
  <c r="G1415" i="1"/>
  <c r="H1414" i="1"/>
  <c r="G1414" i="1"/>
  <c r="G1413" i="1"/>
  <c r="H1413" i="1"/>
  <c r="G1412" i="1"/>
  <c r="H1412" i="1"/>
  <c r="G1411" i="1"/>
  <c r="H1411" i="1"/>
  <c r="G1410" i="1"/>
  <c r="H1410" i="1"/>
  <c r="H1409" i="1"/>
  <c r="G1409" i="1"/>
  <c r="H1407" i="1"/>
  <c r="G1407" i="1"/>
  <c r="G1406" i="1"/>
  <c r="H1406" i="1"/>
  <c r="H1404" i="1"/>
  <c r="G1404" i="1"/>
  <c r="H1403" i="1"/>
  <c r="G1403" i="1"/>
  <c r="G1402" i="1"/>
  <c r="H1402" i="1"/>
  <c r="H1399" i="1"/>
  <c r="G1399" i="1"/>
  <c r="G1398" i="1"/>
  <c r="H1398" i="1"/>
  <c r="H1397" i="1"/>
  <c r="G1397" i="1"/>
  <c r="H1396" i="1"/>
  <c r="G1396" i="1"/>
  <c r="G1395" i="1"/>
  <c r="H1395" i="1"/>
  <c r="G1394" i="1"/>
  <c r="H1394" i="1"/>
  <c r="G1393" i="1"/>
  <c r="H1393" i="1"/>
  <c r="H1392" i="1"/>
  <c r="G1392" i="1"/>
  <c r="G1391" i="1"/>
  <c r="H1391" i="1"/>
  <c r="G1390" i="1"/>
  <c r="H1390" i="1"/>
  <c r="G1389" i="1"/>
  <c r="H1389" i="1"/>
  <c r="G1388" i="1"/>
  <c r="H1388" i="1"/>
  <c r="H1387" i="1"/>
  <c r="G1387" i="1"/>
  <c r="H1386" i="1"/>
  <c r="G1386" i="1"/>
  <c r="H1385" i="1"/>
  <c r="G1385" i="1"/>
  <c r="H1384" i="1"/>
  <c r="G1384" i="1"/>
  <c r="G1383" i="1"/>
  <c r="H1383" i="1"/>
  <c r="G1382" i="1"/>
  <c r="H1382" i="1"/>
  <c r="H1381" i="1"/>
  <c r="G1381" i="1"/>
  <c r="H1380" i="1"/>
  <c r="G1380" i="1"/>
  <c r="G1379" i="1"/>
  <c r="H1379" i="1"/>
  <c r="H1378" i="1"/>
  <c r="G1378" i="1"/>
  <c r="H1377" i="1"/>
  <c r="G1377" i="1"/>
  <c r="H1376" i="1"/>
  <c r="G1376" i="1"/>
  <c r="H1375" i="1"/>
  <c r="G1375" i="1"/>
  <c r="H1374" i="1"/>
  <c r="G1374" i="1"/>
  <c r="H1373" i="1"/>
  <c r="G1373" i="1"/>
  <c r="H1372" i="1"/>
  <c r="G1372" i="1"/>
  <c r="G1371" i="1"/>
  <c r="H1371" i="1"/>
  <c r="G1370" i="1"/>
  <c r="H1370" i="1"/>
  <c r="H1369" i="1"/>
  <c r="G1369" i="1"/>
  <c r="H1368" i="1"/>
  <c r="G1368" i="1"/>
  <c r="G1367" i="1"/>
  <c r="H1367" i="1"/>
  <c r="H1366" i="1"/>
  <c r="G1366" i="1"/>
  <c r="H1365" i="1"/>
  <c r="G1365" i="1"/>
  <c r="G1364" i="1"/>
  <c r="H1364" i="1"/>
  <c r="G1363" i="1"/>
  <c r="H1363" i="1"/>
  <c r="H1362" i="1"/>
  <c r="G1362" i="1"/>
  <c r="H1361" i="1"/>
  <c r="G1361" i="1"/>
  <c r="H1360" i="1"/>
  <c r="G1360" i="1"/>
  <c r="G1359" i="1"/>
  <c r="H1359" i="1"/>
  <c r="G1358" i="1"/>
  <c r="H1358" i="1"/>
  <c r="G1357" i="1"/>
  <c r="H1357" i="1"/>
  <c r="H1356" i="1"/>
  <c r="G1356" i="1"/>
  <c r="G1355" i="1"/>
  <c r="H1355" i="1"/>
  <c r="H1354" i="1"/>
  <c r="G1354" i="1"/>
  <c r="H1353" i="1"/>
  <c r="G1353" i="1"/>
  <c r="H1352" i="1"/>
  <c r="G1352" i="1"/>
  <c r="G1351" i="1"/>
  <c r="H1351" i="1"/>
  <c r="H1350" i="1"/>
  <c r="G1350" i="1"/>
  <c r="G1349" i="1"/>
  <c r="H1349" i="1"/>
  <c r="G1348" i="1"/>
  <c r="H1348" i="1"/>
  <c r="G1347" i="1"/>
  <c r="H1347" i="1"/>
  <c r="G1345" i="1"/>
  <c r="H1345" i="1"/>
  <c r="H1344" i="1"/>
  <c r="G1344" i="1"/>
  <c r="G1343" i="1"/>
  <c r="H1343" i="1"/>
  <c r="G1342" i="1"/>
  <c r="H1342" i="1"/>
  <c r="G1341" i="1"/>
  <c r="H1341" i="1"/>
  <c r="H1340" i="1"/>
  <c r="G1340" i="1"/>
  <c r="H1339" i="1"/>
  <c r="G1339" i="1"/>
  <c r="G1338" i="1"/>
  <c r="H1338" i="1"/>
  <c r="G1337" i="1"/>
  <c r="H1337" i="1"/>
  <c r="G1336" i="1"/>
  <c r="H1336" i="1"/>
  <c r="G1335" i="1"/>
  <c r="H1335" i="1"/>
  <c r="H1334" i="1"/>
  <c r="G1334" i="1"/>
  <c r="H1333" i="1"/>
  <c r="G1333" i="1"/>
  <c r="H1332" i="1"/>
  <c r="G1332" i="1"/>
  <c r="H1331" i="1"/>
  <c r="G1331" i="1"/>
  <c r="H1330" i="1"/>
  <c r="G1330" i="1"/>
  <c r="H1329" i="1"/>
  <c r="G1329" i="1"/>
  <c r="H1328" i="1"/>
  <c r="G1328" i="1"/>
  <c r="G1327" i="1"/>
  <c r="H1327" i="1"/>
  <c r="H1326" i="1"/>
  <c r="G1326" i="1"/>
  <c r="G1325" i="1"/>
  <c r="H1325" i="1"/>
  <c r="G1324" i="1"/>
  <c r="H1324" i="1"/>
  <c r="G1323" i="1"/>
  <c r="H1323" i="1"/>
  <c r="G1322" i="1"/>
  <c r="H1322" i="1"/>
  <c r="G1321" i="1"/>
  <c r="H1321" i="1"/>
  <c r="G1320" i="1"/>
  <c r="H1320" i="1"/>
  <c r="G1319" i="1"/>
  <c r="H1319" i="1"/>
  <c r="H1318" i="1"/>
  <c r="G1318" i="1"/>
  <c r="H1317" i="1"/>
  <c r="G1317" i="1"/>
  <c r="H1316" i="1"/>
  <c r="G1316" i="1"/>
  <c r="H1315" i="1"/>
  <c r="G1315" i="1"/>
  <c r="H1314" i="1"/>
  <c r="G1314" i="1"/>
  <c r="H1313" i="1"/>
  <c r="G1313" i="1"/>
  <c r="H1312" i="1"/>
  <c r="G1312" i="1"/>
  <c r="G1311" i="1"/>
  <c r="H1311" i="1"/>
  <c r="H1310" i="1"/>
  <c r="G1310" i="1"/>
  <c r="H1309" i="1"/>
  <c r="G1309" i="1"/>
  <c r="H1308" i="1"/>
  <c r="G1308" i="1"/>
  <c r="H1307" i="1"/>
  <c r="G1307" i="1"/>
  <c r="H1306" i="1"/>
  <c r="G1306" i="1"/>
  <c r="G1305" i="1"/>
  <c r="H1305" i="1"/>
  <c r="G1304" i="1"/>
  <c r="H1304" i="1"/>
  <c r="H1303" i="1"/>
  <c r="G1303" i="1"/>
  <c r="G1302" i="1"/>
  <c r="H1302" i="1"/>
  <c r="H1301" i="1"/>
  <c r="G1301" i="1"/>
  <c r="G1298" i="1"/>
  <c r="H1298" i="1"/>
  <c r="H1297" i="1"/>
  <c r="G1297" i="1"/>
  <c r="H1296" i="1"/>
  <c r="G1296" i="1"/>
  <c r="G1295" i="1"/>
  <c r="H1295" i="1"/>
  <c r="G1293" i="1"/>
  <c r="H1293" i="1"/>
  <c r="G1292" i="1"/>
  <c r="H1292" i="1"/>
  <c r="H1291" i="1"/>
  <c r="G1291" i="1"/>
  <c r="H1290" i="1"/>
  <c r="G1290" i="1"/>
  <c r="G1289" i="1"/>
  <c r="H1289" i="1"/>
  <c r="G1288" i="1"/>
  <c r="H1288" i="1"/>
  <c r="G1287" i="1"/>
  <c r="H1287" i="1"/>
  <c r="H1286" i="1"/>
  <c r="G1286" i="1"/>
  <c r="H1285" i="1"/>
  <c r="G1285" i="1"/>
  <c r="H1284" i="1"/>
  <c r="G1284" i="1"/>
  <c r="H1283" i="1"/>
  <c r="G1283" i="1"/>
  <c r="G1282" i="1"/>
  <c r="H1282" i="1"/>
  <c r="H1281" i="1"/>
  <c r="G1281" i="1"/>
  <c r="H1279" i="1"/>
  <c r="G1279" i="1"/>
  <c r="G1278" i="1"/>
  <c r="H1278" i="1"/>
  <c r="H1276" i="1"/>
  <c r="G1276" i="1"/>
  <c r="G1275" i="1"/>
  <c r="H1275" i="1"/>
  <c r="H1274" i="1"/>
  <c r="G1274" i="1"/>
  <c r="G1273" i="1"/>
  <c r="H1273" i="1"/>
  <c r="H1272" i="1"/>
  <c r="G1272" i="1"/>
  <c r="H1271" i="1"/>
  <c r="G1271" i="1"/>
  <c r="H1270" i="1"/>
  <c r="G1270" i="1"/>
  <c r="G1269" i="1"/>
  <c r="H1269" i="1"/>
  <c r="H1268" i="1"/>
  <c r="G1268" i="1"/>
  <c r="H1266" i="1"/>
  <c r="G1266" i="1"/>
  <c r="G1265" i="1"/>
  <c r="H1265" i="1"/>
  <c r="G1264" i="1"/>
  <c r="H1264" i="1"/>
  <c r="G1262" i="1"/>
  <c r="H1262" i="1"/>
  <c r="H1261" i="1"/>
  <c r="G1261" i="1"/>
  <c r="H1260" i="1"/>
  <c r="G1260" i="1"/>
  <c r="G1257" i="1"/>
  <c r="H1257" i="1"/>
  <c r="H1256" i="1"/>
  <c r="G1256" i="1"/>
  <c r="H1253" i="1"/>
  <c r="G1253" i="1"/>
  <c r="H1252" i="1"/>
  <c r="G1252" i="1"/>
  <c r="H1250" i="1"/>
  <c r="G1250" i="1"/>
  <c r="H1249" i="1"/>
  <c r="G1249" i="1"/>
  <c r="H1248" i="1"/>
  <c r="G1248" i="1"/>
  <c r="H1247" i="1"/>
  <c r="G1247" i="1"/>
  <c r="G1246" i="1"/>
  <c r="H1246" i="1"/>
  <c r="H1245" i="1"/>
  <c r="G1245" i="1"/>
  <c r="H1244" i="1"/>
  <c r="G1244" i="1"/>
  <c r="H1243" i="1"/>
  <c r="G1243" i="1"/>
  <c r="H1242" i="1"/>
  <c r="G1242" i="1"/>
  <c r="H1241" i="1"/>
  <c r="G1241" i="1"/>
  <c r="H1239" i="1"/>
  <c r="G1239" i="1"/>
  <c r="G1238" i="1"/>
  <c r="H1238" i="1"/>
  <c r="H1237" i="1"/>
  <c r="G1237" i="1"/>
  <c r="H1236" i="1"/>
  <c r="G1236" i="1"/>
  <c r="H1235" i="1"/>
  <c r="G1235" i="1"/>
  <c r="H1234" i="1"/>
  <c r="G1234" i="1"/>
  <c r="H1233" i="1"/>
  <c r="G1233" i="1"/>
  <c r="G1232" i="1"/>
  <c r="H1232" i="1"/>
  <c r="H1231" i="1"/>
  <c r="G1231" i="1"/>
  <c r="H1230" i="1"/>
  <c r="G1230" i="1"/>
  <c r="H1229" i="1"/>
  <c r="G1229" i="1"/>
  <c r="H1228" i="1"/>
  <c r="G1228" i="1"/>
  <c r="G1227" i="1"/>
  <c r="H1227" i="1"/>
  <c r="H1226" i="1"/>
  <c r="G1226" i="1"/>
  <c r="H1225" i="1"/>
  <c r="G1225" i="1"/>
  <c r="H1224" i="1"/>
  <c r="G1224" i="1"/>
  <c r="G1221" i="1"/>
  <c r="H1221" i="1"/>
  <c r="H1220" i="1"/>
  <c r="G1220" i="1"/>
  <c r="H1219" i="1"/>
  <c r="G1219" i="1"/>
  <c r="G1218" i="1"/>
  <c r="H1218" i="1"/>
  <c r="G1217" i="1"/>
  <c r="H1217" i="1"/>
  <c r="H1216" i="1"/>
  <c r="G1216" i="1"/>
  <c r="H1215" i="1"/>
  <c r="G1215" i="1"/>
  <c r="G1213" i="1"/>
  <c r="H1213" i="1"/>
  <c r="G1212" i="1"/>
  <c r="H1212" i="1"/>
  <c r="H1211" i="1"/>
  <c r="G1211" i="1"/>
  <c r="G1210" i="1"/>
  <c r="H1210" i="1"/>
  <c r="G1209" i="1"/>
  <c r="H1209" i="1"/>
  <c r="G1208" i="1"/>
  <c r="H1208" i="1"/>
  <c r="G1205" i="1"/>
  <c r="H1205" i="1"/>
  <c r="G1204" i="1"/>
  <c r="H1204" i="1"/>
  <c r="G1203" i="1"/>
  <c r="H1203" i="1"/>
  <c r="H1202" i="1"/>
  <c r="G1202" i="1"/>
  <c r="H1201" i="1"/>
  <c r="G1201" i="1"/>
  <c r="G1199" i="1"/>
  <c r="H1199" i="1"/>
  <c r="G1198" i="1"/>
  <c r="H1198" i="1"/>
  <c r="G1197" i="1"/>
  <c r="H1197" i="1"/>
  <c r="G1196" i="1"/>
  <c r="H1196" i="1"/>
  <c r="H1195" i="1"/>
  <c r="G1195" i="1"/>
  <c r="G1194" i="1"/>
  <c r="H1194" i="1"/>
  <c r="G1193" i="1"/>
  <c r="H1193" i="1"/>
  <c r="H1192" i="1"/>
  <c r="G1192" i="1"/>
  <c r="H1191" i="1"/>
  <c r="G1191" i="1"/>
  <c r="H1190" i="1"/>
  <c r="G1190" i="1"/>
  <c r="H1188" i="1"/>
  <c r="G1188" i="1"/>
  <c r="H1187" i="1"/>
  <c r="G1187" i="1"/>
  <c r="G1186" i="1"/>
  <c r="H1186" i="1"/>
  <c r="H1185" i="1"/>
  <c r="G1185" i="1"/>
  <c r="G1183" i="1"/>
  <c r="H1183" i="1"/>
  <c r="H1182" i="1"/>
  <c r="G1182" i="1"/>
  <c r="G1178" i="1"/>
  <c r="H1178" i="1"/>
  <c r="H1177" i="1"/>
  <c r="G1177" i="1"/>
  <c r="H1175" i="1"/>
  <c r="G1175" i="1"/>
  <c r="G1174" i="1"/>
  <c r="H1174" i="1"/>
  <c r="H1173" i="1"/>
  <c r="G1173" i="1"/>
  <c r="G1172" i="1"/>
  <c r="H1172" i="1"/>
  <c r="G1171" i="1"/>
  <c r="H1171" i="1"/>
  <c r="H1169" i="1"/>
  <c r="G1169" i="1"/>
  <c r="H1168" i="1"/>
  <c r="G1168" i="1"/>
  <c r="H1167" i="1"/>
  <c r="G1167" i="1"/>
  <c r="H1166" i="1"/>
  <c r="G1166" i="1"/>
  <c r="G1165" i="1"/>
  <c r="H1165" i="1"/>
  <c r="G1164" i="1"/>
  <c r="H1164" i="1"/>
  <c r="H1163" i="1"/>
  <c r="G1163" i="1"/>
  <c r="G1162" i="1"/>
  <c r="H1162" i="1"/>
  <c r="G1161" i="1"/>
  <c r="H1161" i="1"/>
  <c r="G1160" i="1"/>
  <c r="H1160" i="1"/>
  <c r="G1159" i="1"/>
  <c r="H1159" i="1"/>
  <c r="G1158" i="1"/>
  <c r="H1158" i="1"/>
  <c r="G1157" i="1"/>
  <c r="H1157" i="1"/>
  <c r="G1156" i="1"/>
  <c r="H1156" i="1"/>
  <c r="H1154" i="1"/>
  <c r="G1154" i="1"/>
  <c r="G1153" i="1"/>
  <c r="H1153" i="1"/>
  <c r="G1151" i="1"/>
  <c r="H1151" i="1"/>
  <c r="H1150" i="1"/>
  <c r="G1150" i="1"/>
  <c r="G1149" i="1"/>
  <c r="H1149" i="1"/>
  <c r="H1147" i="1"/>
  <c r="G1147" i="1"/>
  <c r="H1146" i="1"/>
  <c r="G1146" i="1"/>
  <c r="H1145" i="1"/>
  <c r="G1145" i="1"/>
  <c r="H1144" i="1"/>
  <c r="G1144" i="1"/>
  <c r="G1143" i="1"/>
  <c r="H1143" i="1"/>
  <c r="G1142" i="1"/>
  <c r="H1142" i="1"/>
  <c r="G1139" i="1"/>
  <c r="H1139" i="1"/>
  <c r="G1138" i="1"/>
  <c r="H1138" i="1"/>
  <c r="H1137" i="1"/>
  <c r="G1137" i="1"/>
  <c r="H1136" i="1"/>
  <c r="G1136" i="1"/>
  <c r="H1135" i="1"/>
  <c r="G1135" i="1"/>
  <c r="H1134" i="1"/>
  <c r="G1134" i="1"/>
  <c r="G1133" i="1"/>
  <c r="H1133" i="1"/>
  <c r="H1131" i="1"/>
  <c r="G1131" i="1"/>
  <c r="H1130" i="1"/>
  <c r="G1130" i="1"/>
  <c r="G1129" i="1"/>
  <c r="H1129" i="1"/>
  <c r="H1128" i="1"/>
  <c r="G1128" i="1"/>
  <c r="G1127" i="1"/>
  <c r="H1127" i="1"/>
  <c r="G1126" i="1"/>
  <c r="H1126" i="1"/>
  <c r="H1123" i="1"/>
  <c r="G1123" i="1"/>
  <c r="G1122" i="1"/>
  <c r="H1122" i="1"/>
  <c r="G1121" i="1"/>
  <c r="H1121" i="1"/>
  <c r="G1120" i="1"/>
  <c r="H1120" i="1"/>
  <c r="H1119" i="1"/>
  <c r="G1119" i="1"/>
  <c r="G1118" i="1"/>
  <c r="H1118" i="1"/>
  <c r="H1117" i="1"/>
  <c r="G1117" i="1"/>
  <c r="G1116" i="1"/>
  <c r="H1116" i="1"/>
  <c r="H1115" i="1"/>
  <c r="G1115" i="1"/>
  <c r="G1114" i="1"/>
  <c r="H1114" i="1"/>
  <c r="G1113" i="1"/>
  <c r="H1113" i="1"/>
  <c r="G1111" i="1"/>
  <c r="H1111" i="1"/>
  <c r="H1110" i="1"/>
  <c r="G1110" i="1"/>
  <c r="G1109" i="1"/>
  <c r="H1109" i="1"/>
  <c r="H1108" i="1"/>
  <c r="G1108" i="1"/>
  <c r="H1107" i="1"/>
  <c r="G1107" i="1"/>
  <c r="G1106" i="1"/>
  <c r="H1106" i="1"/>
  <c r="H1105" i="1"/>
  <c r="G1105" i="1"/>
  <c r="H1104" i="1"/>
  <c r="G1104" i="1"/>
  <c r="G1103" i="1"/>
  <c r="H1103" i="1"/>
  <c r="G1102" i="1"/>
  <c r="H1102" i="1"/>
  <c r="H1101" i="1"/>
  <c r="G1101" i="1"/>
  <c r="G1100" i="1"/>
  <c r="H1100" i="1"/>
  <c r="G1099" i="1"/>
  <c r="H1099" i="1"/>
  <c r="G1098" i="1"/>
  <c r="H1098" i="1"/>
  <c r="G1097" i="1"/>
  <c r="H1097" i="1"/>
  <c r="G1096" i="1"/>
  <c r="H1096" i="1"/>
  <c r="G1095" i="1"/>
  <c r="H1095" i="1"/>
  <c r="G1092" i="1"/>
  <c r="H1092" i="1"/>
  <c r="H1091" i="1"/>
  <c r="G1091" i="1"/>
  <c r="H1090" i="1"/>
  <c r="G1090" i="1"/>
  <c r="G1089" i="1"/>
  <c r="H1089" i="1"/>
  <c r="G1088" i="1"/>
  <c r="H1088" i="1"/>
  <c r="H1086" i="1"/>
  <c r="G1086" i="1"/>
  <c r="G1085" i="1"/>
  <c r="H1085" i="1"/>
  <c r="H1084" i="1"/>
  <c r="G1084" i="1"/>
  <c r="H1083" i="1"/>
  <c r="G1083" i="1"/>
  <c r="H1082" i="1"/>
  <c r="G1082" i="1"/>
  <c r="G1080" i="1"/>
  <c r="H1080" i="1"/>
  <c r="H1079" i="1"/>
  <c r="G1079" i="1"/>
  <c r="H1078" i="1"/>
  <c r="G1078" i="1"/>
  <c r="H1077" i="1"/>
  <c r="G1077" i="1"/>
  <c r="H1073" i="1"/>
  <c r="G1073" i="1"/>
  <c r="H1072" i="1"/>
  <c r="G1072" i="1"/>
  <c r="G1071" i="1"/>
  <c r="H1071" i="1"/>
  <c r="G1070" i="1"/>
  <c r="H1070" i="1"/>
  <c r="G1069" i="1"/>
  <c r="H1069" i="1"/>
  <c r="H1067" i="1"/>
  <c r="G1067" i="1"/>
  <c r="G1066" i="1"/>
  <c r="H1066" i="1"/>
  <c r="G1065" i="1"/>
  <c r="H1065" i="1"/>
  <c r="G1064" i="1"/>
  <c r="H1064" i="1"/>
  <c r="G1063" i="1"/>
  <c r="H1063" i="1"/>
  <c r="G1062" i="1"/>
  <c r="H1062" i="1"/>
  <c r="H1060" i="1"/>
  <c r="G1060" i="1"/>
  <c r="H1059" i="1"/>
  <c r="G1059" i="1"/>
  <c r="G1058" i="1"/>
  <c r="H1058" i="1"/>
  <c r="H1056" i="1"/>
  <c r="G1056" i="1"/>
  <c r="H1055" i="1"/>
  <c r="G1055" i="1"/>
  <c r="G1054" i="1"/>
  <c r="H1054" i="1"/>
  <c r="H1053" i="1"/>
  <c r="G1053" i="1"/>
  <c r="G1052" i="1"/>
  <c r="H1052" i="1"/>
  <c r="H1051" i="1"/>
  <c r="G1051" i="1"/>
  <c r="H1049" i="1"/>
  <c r="G1049" i="1"/>
  <c r="H1048" i="1"/>
  <c r="G1048" i="1"/>
  <c r="G1047" i="1"/>
  <c r="H1047" i="1"/>
  <c r="G1045" i="1"/>
  <c r="H1045" i="1"/>
  <c r="H1044" i="1"/>
  <c r="G1044" i="1"/>
  <c r="H1043" i="1"/>
  <c r="G1043" i="1"/>
  <c r="H1042" i="1"/>
  <c r="G1042" i="1"/>
  <c r="G1041" i="1"/>
  <c r="H1041" i="1"/>
  <c r="H1039" i="1"/>
  <c r="G1039" i="1"/>
  <c r="G1038" i="1"/>
  <c r="H1038" i="1"/>
  <c r="H1037" i="1"/>
  <c r="G1037" i="1"/>
  <c r="G1036" i="1"/>
  <c r="H1036" i="1"/>
  <c r="G1035" i="1"/>
  <c r="H1035" i="1"/>
  <c r="H1033" i="1"/>
  <c r="G1033" i="1"/>
  <c r="H1032" i="1"/>
  <c r="G1032" i="1"/>
  <c r="H1031" i="1"/>
  <c r="G1031" i="1"/>
  <c r="H1030" i="1"/>
  <c r="G1030" i="1"/>
  <c r="H1029" i="1"/>
  <c r="G1029" i="1"/>
  <c r="H1028" i="1"/>
  <c r="G1028" i="1"/>
  <c r="H1027" i="1"/>
  <c r="G1027" i="1"/>
  <c r="G1026" i="1"/>
  <c r="H1026" i="1"/>
  <c r="G1025" i="1"/>
  <c r="H1025" i="1"/>
  <c r="G1023" i="1"/>
  <c r="H1023" i="1"/>
  <c r="G1022" i="1"/>
  <c r="H1022" i="1"/>
  <c r="G1021" i="1"/>
  <c r="H1021" i="1"/>
  <c r="G1020" i="1"/>
  <c r="H1020" i="1"/>
  <c r="G1019" i="1"/>
  <c r="H1019" i="1"/>
  <c r="H1016" i="1"/>
  <c r="G1016" i="1"/>
  <c r="G1015" i="1"/>
  <c r="H1015" i="1"/>
  <c r="G1014" i="1"/>
  <c r="H1014" i="1"/>
  <c r="G1010" i="1"/>
  <c r="H1010" i="1"/>
  <c r="G1009" i="1"/>
  <c r="H1009" i="1"/>
  <c r="H1008" i="1"/>
  <c r="G1008" i="1"/>
  <c r="H1007" i="1"/>
  <c r="G1007" i="1"/>
  <c r="H1006" i="1"/>
  <c r="G1006" i="1"/>
  <c r="H1005" i="1"/>
  <c r="G1005" i="1"/>
  <c r="H1004" i="1"/>
  <c r="G1004" i="1"/>
  <c r="G1003" i="1"/>
  <c r="H1003" i="1"/>
  <c r="G1002" i="1"/>
  <c r="H1002" i="1"/>
  <c r="G1001" i="1"/>
  <c r="H1001" i="1"/>
  <c r="G1000" i="1"/>
  <c r="H1000" i="1"/>
  <c r="G999" i="1"/>
  <c r="H999" i="1"/>
  <c r="H998" i="1"/>
  <c r="G998" i="1"/>
  <c r="H997" i="1"/>
  <c r="G997" i="1"/>
  <c r="G996" i="1"/>
  <c r="H996" i="1"/>
  <c r="G995" i="1"/>
  <c r="H995" i="1"/>
  <c r="G994" i="1"/>
  <c r="H994" i="1"/>
  <c r="H993" i="1"/>
  <c r="G993" i="1"/>
  <c r="H992" i="1"/>
  <c r="G992" i="1"/>
  <c r="H991" i="1"/>
  <c r="G991" i="1"/>
  <c r="G990" i="1"/>
  <c r="H990" i="1"/>
  <c r="H989" i="1"/>
  <c r="G989" i="1"/>
  <c r="G988" i="1"/>
  <c r="H988" i="1"/>
  <c r="H987" i="1"/>
  <c r="G987" i="1"/>
  <c r="G986" i="1"/>
  <c r="H986" i="1"/>
  <c r="H985" i="1"/>
  <c r="G985" i="1"/>
  <c r="G984" i="1"/>
  <c r="H984" i="1"/>
  <c r="H983" i="1"/>
  <c r="G983" i="1"/>
  <c r="G982" i="1"/>
  <c r="H982" i="1"/>
  <c r="G981" i="1"/>
  <c r="H981" i="1"/>
  <c r="G980" i="1"/>
  <c r="H980" i="1"/>
  <c r="H979" i="1"/>
  <c r="G979" i="1"/>
  <c r="G978" i="1"/>
  <c r="H978" i="1"/>
  <c r="G977" i="1"/>
  <c r="H977" i="1"/>
  <c r="G976" i="1"/>
  <c r="H976" i="1"/>
  <c r="G975" i="1"/>
  <c r="H975" i="1"/>
  <c r="G974" i="1"/>
  <c r="H974" i="1"/>
  <c r="G973" i="1"/>
  <c r="H973" i="1"/>
  <c r="G972" i="1"/>
  <c r="H972" i="1"/>
  <c r="H971" i="1"/>
  <c r="G971" i="1"/>
  <c r="H970" i="1"/>
  <c r="G970" i="1"/>
  <c r="G969" i="1"/>
  <c r="H969" i="1"/>
  <c r="G968" i="1"/>
  <c r="H968" i="1"/>
  <c r="H967" i="1"/>
  <c r="G967" i="1"/>
  <c r="H966" i="1"/>
  <c r="G966" i="1"/>
  <c r="H965" i="1"/>
  <c r="G965" i="1"/>
  <c r="H964" i="1"/>
  <c r="G964" i="1"/>
  <c r="H963" i="1"/>
  <c r="G963" i="1"/>
  <c r="G962" i="1"/>
  <c r="H962" i="1"/>
  <c r="H961" i="1"/>
  <c r="G961" i="1"/>
  <c r="H960" i="1"/>
  <c r="G960" i="1"/>
  <c r="G959" i="1"/>
  <c r="H959" i="1"/>
  <c r="G958" i="1"/>
  <c r="H958" i="1"/>
  <c r="G957" i="1"/>
  <c r="H957" i="1"/>
  <c r="G956" i="1"/>
  <c r="H956" i="1"/>
  <c r="G955" i="1"/>
  <c r="H955" i="1"/>
  <c r="G954" i="1"/>
  <c r="H954" i="1"/>
  <c r="H953" i="1"/>
  <c r="G953" i="1"/>
  <c r="H952" i="1"/>
  <c r="G952" i="1"/>
  <c r="H951" i="1"/>
  <c r="G951" i="1"/>
  <c r="G950" i="1"/>
  <c r="H950" i="1"/>
  <c r="G949" i="1"/>
  <c r="H949" i="1"/>
  <c r="G948" i="1"/>
  <c r="H948" i="1"/>
  <c r="G947" i="1"/>
  <c r="H947" i="1"/>
  <c r="G946" i="1"/>
  <c r="H946" i="1"/>
  <c r="G945" i="1"/>
  <c r="H945" i="1"/>
  <c r="G944" i="1"/>
  <c r="H944" i="1"/>
  <c r="H943" i="1"/>
  <c r="G943" i="1"/>
  <c r="G942" i="1"/>
  <c r="H942" i="1"/>
  <c r="G941" i="1"/>
  <c r="H941" i="1"/>
  <c r="G940" i="1"/>
  <c r="H940" i="1"/>
  <c r="H939" i="1"/>
  <c r="G939" i="1"/>
  <c r="H938" i="1"/>
  <c r="G938" i="1"/>
  <c r="G937" i="1"/>
  <c r="H937" i="1"/>
  <c r="G936" i="1"/>
  <c r="H936" i="1"/>
  <c r="G935" i="1"/>
  <c r="H935" i="1"/>
  <c r="G934" i="1"/>
  <c r="H934" i="1"/>
  <c r="H933" i="1"/>
  <c r="G933" i="1"/>
  <c r="G932" i="1"/>
  <c r="H932" i="1"/>
  <c r="H931" i="1"/>
  <c r="G931" i="1"/>
  <c r="H930" i="1"/>
  <c r="G930" i="1"/>
  <c r="H929" i="1"/>
  <c r="G929" i="1"/>
  <c r="G928" i="1"/>
  <c r="H928" i="1"/>
  <c r="H927" i="1"/>
  <c r="G927" i="1"/>
  <c r="G926" i="1"/>
  <c r="H926" i="1"/>
  <c r="H925" i="1"/>
  <c r="G925" i="1"/>
  <c r="G924" i="1"/>
  <c r="H924" i="1"/>
  <c r="G923" i="1"/>
  <c r="H923" i="1"/>
  <c r="H922" i="1"/>
  <c r="G922" i="1"/>
  <c r="H921" i="1"/>
  <c r="G921" i="1"/>
  <c r="G920" i="1"/>
  <c r="H920" i="1"/>
  <c r="H919" i="1"/>
  <c r="G919" i="1"/>
  <c r="H918" i="1"/>
  <c r="G918" i="1"/>
  <c r="G917" i="1"/>
  <c r="H917" i="1"/>
  <c r="G916" i="1"/>
  <c r="H916" i="1"/>
  <c r="H915" i="1"/>
  <c r="G915" i="1"/>
  <c r="H914" i="1"/>
  <c r="G914" i="1"/>
  <c r="H913" i="1"/>
  <c r="G913" i="1"/>
  <c r="G912" i="1"/>
  <c r="H912" i="1"/>
  <c r="H911" i="1"/>
  <c r="G911" i="1"/>
  <c r="G910" i="1"/>
  <c r="H910" i="1"/>
  <c r="H909" i="1"/>
  <c r="G909" i="1"/>
  <c r="G908" i="1"/>
  <c r="H908" i="1"/>
  <c r="G907" i="1"/>
  <c r="H907" i="1"/>
  <c r="H906" i="1"/>
  <c r="G906" i="1"/>
  <c r="H905" i="1"/>
  <c r="G905" i="1"/>
  <c r="G904" i="1"/>
  <c r="H904" i="1"/>
  <c r="H903" i="1"/>
  <c r="G903" i="1"/>
  <c r="H902" i="1"/>
  <c r="G902" i="1"/>
  <c r="G901" i="1"/>
  <c r="H901" i="1"/>
  <c r="H900" i="1"/>
  <c r="G900" i="1"/>
  <c r="H899" i="1"/>
  <c r="G899" i="1"/>
  <c r="H898" i="1"/>
  <c r="G898" i="1"/>
  <c r="H897" i="1"/>
  <c r="G897" i="1"/>
  <c r="G896" i="1"/>
  <c r="H896" i="1"/>
  <c r="G895" i="1"/>
  <c r="H895" i="1"/>
  <c r="G894" i="1"/>
  <c r="H894" i="1"/>
  <c r="G893" i="1"/>
  <c r="H893" i="1"/>
  <c r="G892" i="1"/>
  <c r="H892" i="1"/>
  <c r="H891" i="1"/>
  <c r="G891" i="1"/>
  <c r="G890" i="1"/>
  <c r="H890" i="1"/>
  <c r="H889" i="1"/>
  <c r="G889" i="1"/>
  <c r="H888" i="1"/>
  <c r="G888" i="1"/>
  <c r="G887" i="1"/>
  <c r="H887" i="1"/>
  <c r="G886" i="1"/>
  <c r="H886" i="1"/>
  <c r="H885" i="1"/>
  <c r="G885" i="1"/>
  <c r="H884" i="1"/>
  <c r="G884" i="1"/>
  <c r="H883" i="1"/>
  <c r="G883" i="1"/>
  <c r="H882" i="1"/>
  <c r="G882" i="1"/>
  <c r="H881" i="1"/>
  <c r="G881" i="1"/>
  <c r="G880" i="1"/>
  <c r="H880" i="1"/>
  <c r="G879" i="1"/>
  <c r="H879" i="1"/>
  <c r="H878" i="1"/>
  <c r="G878" i="1"/>
  <c r="G877" i="1"/>
  <c r="H877" i="1"/>
  <c r="G876" i="1"/>
  <c r="H876" i="1"/>
  <c r="H875" i="1"/>
  <c r="G875" i="1"/>
  <c r="H874" i="1"/>
  <c r="G874" i="1"/>
  <c r="H873" i="1"/>
  <c r="G873" i="1"/>
  <c r="G872" i="1"/>
  <c r="H872" i="1"/>
  <c r="G871" i="1"/>
  <c r="H871" i="1"/>
  <c r="G870" i="1"/>
  <c r="H870" i="1"/>
  <c r="H869" i="1"/>
  <c r="G869" i="1"/>
  <c r="H868" i="1"/>
  <c r="G868" i="1"/>
  <c r="G867" i="1"/>
  <c r="H867" i="1"/>
  <c r="G866" i="1"/>
  <c r="H866" i="1"/>
  <c r="G865" i="1"/>
  <c r="H865" i="1"/>
  <c r="G864" i="1"/>
  <c r="H864" i="1"/>
  <c r="G863" i="1"/>
  <c r="H863" i="1"/>
  <c r="H862" i="1"/>
  <c r="G862" i="1"/>
  <c r="G861" i="1"/>
  <c r="H861" i="1"/>
  <c r="G860" i="1"/>
  <c r="H860" i="1"/>
  <c r="H859" i="1"/>
  <c r="G859" i="1"/>
  <c r="H858" i="1"/>
  <c r="G858" i="1"/>
  <c r="H857" i="1"/>
  <c r="G857" i="1"/>
  <c r="G856" i="1"/>
  <c r="H856" i="1"/>
  <c r="H855" i="1"/>
  <c r="G855" i="1"/>
  <c r="H854" i="1"/>
  <c r="G854" i="1"/>
  <c r="G853" i="1"/>
  <c r="H853" i="1"/>
  <c r="H852" i="1"/>
  <c r="G852" i="1"/>
  <c r="H851" i="1"/>
  <c r="G851" i="1"/>
  <c r="G850" i="1"/>
  <c r="H850" i="1"/>
  <c r="G849" i="1"/>
  <c r="H849" i="1"/>
  <c r="G848" i="1"/>
  <c r="H848" i="1"/>
  <c r="G847" i="1"/>
  <c r="H847" i="1"/>
  <c r="H846" i="1"/>
  <c r="G846" i="1"/>
  <c r="G845" i="1"/>
  <c r="H845" i="1"/>
  <c r="G844" i="1"/>
  <c r="H844" i="1"/>
  <c r="G843" i="1"/>
  <c r="H843" i="1"/>
  <c r="H842" i="1"/>
  <c r="G842" i="1"/>
  <c r="G841" i="1"/>
  <c r="H841" i="1"/>
  <c r="G840" i="1"/>
  <c r="H840" i="1"/>
  <c r="G839" i="1"/>
  <c r="H839" i="1"/>
  <c r="G838" i="1"/>
  <c r="H838" i="1"/>
  <c r="G837" i="1"/>
  <c r="H837" i="1"/>
  <c r="H836" i="1"/>
  <c r="G836" i="1"/>
  <c r="H835" i="1"/>
  <c r="G835" i="1"/>
  <c r="H834" i="1"/>
  <c r="G834" i="1"/>
  <c r="H833" i="1"/>
  <c r="G833" i="1"/>
  <c r="H832" i="1"/>
  <c r="G832" i="1"/>
  <c r="H831" i="1"/>
  <c r="G831" i="1"/>
  <c r="G830" i="1"/>
  <c r="H830" i="1"/>
  <c r="H829" i="1"/>
  <c r="G829" i="1"/>
  <c r="H828" i="1"/>
  <c r="G828" i="1"/>
  <c r="H827" i="1"/>
  <c r="G827" i="1"/>
  <c r="H826" i="1"/>
  <c r="G826" i="1"/>
  <c r="G825" i="1"/>
  <c r="H825" i="1"/>
  <c r="H824" i="1"/>
  <c r="G824" i="1"/>
  <c r="H823" i="1"/>
  <c r="G823" i="1"/>
  <c r="H822" i="1"/>
  <c r="G822" i="1"/>
  <c r="H821" i="1"/>
  <c r="G821" i="1"/>
  <c r="H820" i="1"/>
  <c r="G820" i="1"/>
  <c r="H819" i="1"/>
  <c r="G819" i="1"/>
  <c r="H818" i="1"/>
  <c r="G818" i="1"/>
  <c r="H817" i="1"/>
  <c r="G817" i="1"/>
  <c r="H816" i="1"/>
  <c r="G816" i="1"/>
  <c r="H815" i="1"/>
  <c r="G815" i="1"/>
  <c r="H814" i="1"/>
  <c r="G814" i="1"/>
  <c r="G813" i="1"/>
  <c r="H813" i="1"/>
  <c r="G812" i="1"/>
  <c r="H812" i="1"/>
  <c r="G811" i="1"/>
  <c r="H811" i="1"/>
  <c r="G810" i="1"/>
  <c r="H810" i="1"/>
  <c r="G809" i="1"/>
  <c r="H809" i="1"/>
  <c r="G808" i="1"/>
  <c r="H808" i="1"/>
  <c r="H807" i="1"/>
  <c r="G807" i="1"/>
  <c r="H806" i="1"/>
  <c r="G806" i="1"/>
  <c r="H805" i="1"/>
  <c r="G805" i="1"/>
  <c r="H804" i="1"/>
  <c r="G804" i="1"/>
  <c r="H803" i="1"/>
  <c r="G803" i="1"/>
  <c r="G802" i="1"/>
  <c r="H802" i="1"/>
  <c r="H801" i="1"/>
  <c r="G801" i="1"/>
  <c r="H800" i="1"/>
  <c r="G800" i="1"/>
  <c r="H799" i="1"/>
  <c r="G799" i="1"/>
  <c r="G798" i="1"/>
  <c r="H798" i="1"/>
  <c r="H797" i="1"/>
  <c r="G797" i="1"/>
  <c r="H796" i="1"/>
  <c r="G796" i="1"/>
  <c r="H795" i="1"/>
  <c r="G795" i="1"/>
  <c r="H794" i="1"/>
  <c r="G794" i="1"/>
  <c r="G793" i="1"/>
  <c r="H793" i="1"/>
  <c r="G792" i="1"/>
  <c r="H792" i="1"/>
  <c r="G791" i="1"/>
  <c r="H791" i="1"/>
  <c r="G790" i="1"/>
  <c r="H790" i="1"/>
  <c r="G789" i="1"/>
  <c r="H789" i="1"/>
  <c r="H788" i="1"/>
  <c r="G788" i="1"/>
  <c r="H787" i="1"/>
  <c r="G787" i="1"/>
  <c r="G786" i="1"/>
  <c r="H786" i="1"/>
  <c r="H785" i="1"/>
  <c r="G785" i="1"/>
  <c r="G784" i="1"/>
  <c r="H784" i="1"/>
  <c r="G783" i="1"/>
  <c r="H783" i="1"/>
  <c r="H782" i="1"/>
  <c r="G782" i="1"/>
  <c r="G781" i="1"/>
  <c r="H781" i="1"/>
  <c r="G780" i="1"/>
  <c r="H780" i="1"/>
  <c r="G779" i="1"/>
  <c r="H779" i="1"/>
  <c r="H778" i="1"/>
  <c r="G778" i="1"/>
  <c r="G777" i="1"/>
  <c r="H777" i="1"/>
  <c r="H776" i="1"/>
  <c r="G776" i="1"/>
  <c r="H775" i="1"/>
  <c r="G775" i="1"/>
  <c r="H774" i="1"/>
  <c r="G774" i="1"/>
  <c r="H773" i="1"/>
  <c r="G773" i="1"/>
  <c r="H772" i="1"/>
  <c r="G772" i="1"/>
  <c r="H771" i="1"/>
  <c r="G771" i="1"/>
  <c r="H770" i="1"/>
  <c r="G770" i="1"/>
  <c r="H769" i="1"/>
  <c r="G769" i="1"/>
  <c r="H768" i="1"/>
  <c r="G768" i="1"/>
  <c r="H767" i="1"/>
  <c r="G767" i="1"/>
  <c r="H766" i="1"/>
  <c r="G766" i="1"/>
  <c r="H765" i="1"/>
  <c r="G765" i="1"/>
  <c r="H764" i="1"/>
  <c r="G764" i="1"/>
  <c r="H763" i="1"/>
  <c r="G763" i="1"/>
  <c r="H762" i="1"/>
  <c r="G762" i="1"/>
  <c r="H761" i="1"/>
  <c r="G761" i="1"/>
  <c r="H760" i="1"/>
  <c r="G760" i="1"/>
  <c r="H759" i="1"/>
  <c r="G759" i="1"/>
  <c r="H758" i="1"/>
  <c r="G758" i="1"/>
  <c r="H757" i="1"/>
  <c r="G757" i="1"/>
  <c r="H756" i="1"/>
  <c r="G756" i="1"/>
  <c r="H755" i="1"/>
  <c r="G755" i="1"/>
  <c r="H754" i="1"/>
  <c r="G754" i="1"/>
  <c r="H753" i="1"/>
  <c r="G753" i="1"/>
  <c r="H752" i="1"/>
  <c r="G752" i="1"/>
  <c r="H751" i="1"/>
  <c r="G751" i="1"/>
  <c r="H750" i="1"/>
  <c r="G750" i="1"/>
  <c r="H749" i="1"/>
  <c r="G749" i="1"/>
  <c r="H748" i="1"/>
  <c r="G748" i="1"/>
  <c r="H747" i="1"/>
  <c r="G747" i="1"/>
  <c r="H746" i="1"/>
  <c r="G746" i="1"/>
  <c r="H745" i="1"/>
  <c r="G745" i="1"/>
  <c r="H744" i="1"/>
  <c r="G744" i="1"/>
  <c r="H743" i="1"/>
  <c r="G743" i="1"/>
  <c r="H742" i="1"/>
  <c r="G742" i="1"/>
  <c r="H741" i="1"/>
  <c r="G741" i="1"/>
  <c r="H740" i="1"/>
  <c r="G740" i="1"/>
  <c r="H739" i="1"/>
  <c r="G739" i="1"/>
  <c r="H738" i="1"/>
  <c r="G738" i="1"/>
  <c r="H737" i="1"/>
  <c r="G737" i="1"/>
  <c r="H736" i="1"/>
  <c r="G736" i="1"/>
  <c r="H735" i="1"/>
  <c r="G735" i="1"/>
  <c r="H734" i="1"/>
  <c r="G734" i="1"/>
  <c r="H733" i="1"/>
  <c r="G733" i="1"/>
  <c r="H732" i="1"/>
  <c r="G732" i="1"/>
  <c r="H731" i="1"/>
  <c r="G731" i="1"/>
  <c r="H730" i="1"/>
  <c r="G730" i="1"/>
  <c r="H729" i="1"/>
  <c r="G729" i="1"/>
  <c r="H728" i="1"/>
  <c r="G728" i="1"/>
  <c r="H727" i="1"/>
  <c r="G727" i="1"/>
  <c r="H726" i="1"/>
  <c r="G726" i="1"/>
  <c r="H725" i="1"/>
  <c r="G725" i="1"/>
  <c r="H724" i="1"/>
  <c r="G724" i="1"/>
  <c r="H723" i="1"/>
  <c r="G723" i="1"/>
  <c r="H722" i="1"/>
  <c r="G722" i="1"/>
  <c r="H721" i="1"/>
  <c r="G721" i="1"/>
  <c r="H720" i="1"/>
  <c r="G720" i="1"/>
  <c r="H719" i="1"/>
  <c r="G719" i="1"/>
  <c r="H718" i="1"/>
  <c r="G718" i="1"/>
  <c r="H717" i="1"/>
  <c r="G717" i="1"/>
  <c r="H716" i="1"/>
  <c r="G716" i="1"/>
  <c r="H715" i="1"/>
  <c r="G715" i="1"/>
  <c r="H714" i="1"/>
  <c r="G714" i="1"/>
  <c r="H713" i="1"/>
  <c r="G713" i="1"/>
  <c r="H712" i="1"/>
  <c r="G712" i="1"/>
  <c r="H711" i="1"/>
  <c r="G711" i="1"/>
  <c r="H710" i="1"/>
  <c r="G710" i="1"/>
  <c r="H709" i="1"/>
  <c r="G709" i="1"/>
  <c r="H708" i="1"/>
  <c r="G708" i="1"/>
  <c r="H707" i="1"/>
  <c r="G707" i="1"/>
  <c r="H706" i="1"/>
  <c r="G706" i="1"/>
  <c r="H705" i="1"/>
  <c r="G705" i="1"/>
  <c r="H704" i="1"/>
  <c r="G704" i="1"/>
  <c r="H703" i="1"/>
  <c r="G703" i="1"/>
  <c r="H702" i="1"/>
  <c r="G702" i="1"/>
  <c r="H701" i="1"/>
  <c r="G701" i="1"/>
  <c r="H700" i="1"/>
  <c r="G700" i="1"/>
  <c r="H699" i="1"/>
  <c r="G699" i="1"/>
  <c r="H698" i="1"/>
  <c r="G698" i="1"/>
  <c r="H697" i="1"/>
  <c r="G697" i="1"/>
  <c r="H696" i="1"/>
  <c r="G696" i="1"/>
  <c r="H695" i="1"/>
  <c r="G695" i="1"/>
  <c r="H694" i="1"/>
  <c r="G694" i="1"/>
  <c r="H693" i="1"/>
  <c r="G693" i="1"/>
  <c r="H692" i="1"/>
  <c r="G692" i="1"/>
  <c r="H691" i="1"/>
  <c r="G691" i="1"/>
  <c r="H690" i="1"/>
  <c r="G690" i="1"/>
  <c r="H689" i="1"/>
  <c r="G689" i="1"/>
  <c r="H688" i="1"/>
  <c r="G688" i="1"/>
  <c r="H686" i="1"/>
  <c r="G686" i="1"/>
  <c r="H685" i="1"/>
  <c r="G685" i="1"/>
  <c r="H684" i="1"/>
  <c r="G684" i="1"/>
  <c r="H683" i="1"/>
  <c r="G683" i="1"/>
  <c r="H682" i="1"/>
  <c r="G682" i="1"/>
  <c r="H681" i="1"/>
  <c r="G681" i="1"/>
  <c r="H680" i="1"/>
  <c r="G680" i="1"/>
  <c r="H679" i="1"/>
  <c r="G679" i="1"/>
  <c r="G678" i="1"/>
  <c r="H678" i="1"/>
  <c r="H677" i="1"/>
  <c r="G677" i="1"/>
  <c r="G676" i="1"/>
  <c r="H676" i="1"/>
  <c r="H675" i="1"/>
  <c r="G675" i="1"/>
  <c r="H674" i="1"/>
  <c r="G674" i="1"/>
  <c r="H673" i="1"/>
  <c r="G673" i="1"/>
  <c r="H672" i="1"/>
  <c r="G672" i="1"/>
  <c r="H671" i="1"/>
  <c r="G671" i="1"/>
  <c r="H670" i="1"/>
  <c r="G670" i="1"/>
  <c r="H669" i="1"/>
  <c r="G669" i="1"/>
  <c r="G668" i="1"/>
  <c r="H668" i="1"/>
  <c r="H667" i="1"/>
  <c r="G667" i="1"/>
  <c r="G666" i="1"/>
  <c r="H666" i="1"/>
  <c r="G665" i="1"/>
  <c r="H665" i="1"/>
  <c r="G664" i="1"/>
  <c r="H664" i="1"/>
  <c r="G663" i="1"/>
  <c r="H663" i="1"/>
  <c r="G662" i="1"/>
  <c r="H662" i="1"/>
  <c r="G661" i="1"/>
  <c r="H661" i="1"/>
  <c r="G660" i="1"/>
  <c r="H660" i="1"/>
  <c r="H659" i="1"/>
  <c r="G659" i="1"/>
  <c r="G658" i="1"/>
  <c r="H658" i="1"/>
  <c r="H657" i="1"/>
  <c r="G657" i="1"/>
  <c r="G656" i="1"/>
  <c r="H656" i="1"/>
  <c r="H655" i="1"/>
  <c r="G655" i="1"/>
  <c r="G654" i="1"/>
  <c r="H654" i="1"/>
  <c r="G653" i="1"/>
  <c r="H653" i="1"/>
  <c r="G652" i="1"/>
  <c r="H652" i="1"/>
  <c r="H651" i="1"/>
  <c r="G651" i="1"/>
  <c r="H650" i="1"/>
  <c r="G650" i="1"/>
  <c r="G648" i="1"/>
  <c r="H648" i="1"/>
  <c r="G647" i="1"/>
  <c r="H647" i="1"/>
  <c r="H646" i="1"/>
  <c r="G646" i="1"/>
  <c r="G645" i="1"/>
  <c r="H645" i="1"/>
  <c r="H636" i="1"/>
  <c r="G636" i="1"/>
  <c r="H635" i="1"/>
  <c r="G635" i="1"/>
  <c r="H632" i="1"/>
  <c r="G632" i="1"/>
  <c r="H631" i="1"/>
  <c r="G631" i="1"/>
  <c r="H629" i="1"/>
  <c r="G629" i="1"/>
  <c r="H628" i="1"/>
  <c r="G628" i="1"/>
  <c r="G626" i="1"/>
  <c r="H626" i="1"/>
  <c r="G625" i="1"/>
  <c r="H625" i="1"/>
  <c r="G622" i="1"/>
  <c r="H622" i="1"/>
  <c r="G621" i="1"/>
  <c r="H621" i="1"/>
  <c r="G620" i="1"/>
  <c r="H620" i="1"/>
  <c r="H619" i="1"/>
  <c r="G619" i="1"/>
  <c r="G618" i="1"/>
  <c r="H618" i="1"/>
  <c r="G617" i="1"/>
  <c r="H617" i="1"/>
  <c r="G616" i="1"/>
  <c r="H616" i="1"/>
  <c r="G614" i="1"/>
  <c r="H614" i="1"/>
  <c r="G613" i="1"/>
  <c r="H613" i="1"/>
  <c r="G612" i="1"/>
  <c r="H612" i="1"/>
  <c r="G611" i="1"/>
  <c r="H611" i="1"/>
  <c r="G609" i="1"/>
  <c r="H609" i="1"/>
  <c r="H608" i="1"/>
  <c r="G608" i="1"/>
  <c r="G607" i="1"/>
  <c r="H607" i="1"/>
  <c r="H606" i="1"/>
  <c r="G606" i="1"/>
  <c r="H605" i="1"/>
  <c r="G605" i="1"/>
  <c r="G604" i="1"/>
  <c r="H604" i="1"/>
  <c r="G602" i="1"/>
  <c r="H602" i="1"/>
  <c r="H600" i="1"/>
  <c r="G600" i="1"/>
  <c r="G599" i="1"/>
  <c r="H599" i="1"/>
  <c r="G598" i="1"/>
  <c r="H598" i="1"/>
  <c r="G596" i="1"/>
  <c r="H596" i="1"/>
  <c r="H595" i="1"/>
  <c r="G595" i="1"/>
  <c r="G594" i="1"/>
  <c r="H594" i="1"/>
  <c r="G593" i="1"/>
  <c r="H593" i="1"/>
  <c r="G590" i="1"/>
  <c r="H590" i="1"/>
  <c r="G589" i="1"/>
  <c r="H589" i="1"/>
  <c r="G587" i="1"/>
  <c r="H587" i="1"/>
  <c r="H586" i="1"/>
  <c r="G586" i="1"/>
  <c r="H584" i="1"/>
  <c r="G584" i="1"/>
  <c r="G582" i="1"/>
  <c r="H582" i="1"/>
  <c r="H581" i="1"/>
  <c r="G581" i="1"/>
  <c r="H580" i="1"/>
  <c r="G580" i="1"/>
  <c r="G577" i="1"/>
  <c r="H577" i="1"/>
  <c r="G576" i="1"/>
  <c r="H576" i="1"/>
  <c r="H574" i="1"/>
  <c r="G574" i="1"/>
  <c r="G573" i="1"/>
  <c r="H573" i="1"/>
  <c r="G571" i="1"/>
  <c r="H571" i="1"/>
  <c r="H570" i="1"/>
  <c r="G570" i="1"/>
  <c r="H568" i="1"/>
  <c r="G568" i="1"/>
  <c r="H567" i="1"/>
  <c r="G567" i="1"/>
  <c r="H564" i="1"/>
  <c r="G564" i="1"/>
  <c r="H563" i="1"/>
  <c r="G563" i="1"/>
  <c r="H562" i="1"/>
  <c r="G562" i="1"/>
  <c r="H561" i="1"/>
  <c r="G561" i="1"/>
  <c r="H560" i="1"/>
  <c r="G560" i="1"/>
  <c r="H559" i="1"/>
  <c r="G559" i="1"/>
  <c r="G558" i="1"/>
  <c r="H558" i="1"/>
  <c r="H557" i="1"/>
  <c r="G557" i="1"/>
  <c r="G555" i="1"/>
  <c r="H555" i="1"/>
  <c r="H554" i="1"/>
  <c r="G554" i="1"/>
  <c r="G553" i="1"/>
  <c r="H553" i="1"/>
  <c r="G552" i="1"/>
  <c r="H552" i="1"/>
  <c r="G550" i="1"/>
  <c r="H550" i="1"/>
  <c r="G549" i="1"/>
  <c r="H549" i="1"/>
  <c r="H548" i="1"/>
  <c r="G548" i="1"/>
  <c r="G547" i="1"/>
  <c r="H547" i="1"/>
  <c r="G546" i="1"/>
  <c r="H546" i="1"/>
  <c r="G545" i="1"/>
  <c r="H545" i="1"/>
  <c r="H543" i="1"/>
  <c r="G543" i="1"/>
  <c r="G542" i="1"/>
  <c r="H542" i="1"/>
  <c r="G541" i="1"/>
  <c r="H541" i="1"/>
  <c r="H540" i="1"/>
  <c r="G540" i="1"/>
  <c r="H538" i="1"/>
  <c r="G538" i="1"/>
  <c r="G537" i="1"/>
  <c r="H537" i="1"/>
  <c r="G535" i="1"/>
  <c r="H535" i="1"/>
  <c r="H534" i="1"/>
  <c r="G534" i="1"/>
  <c r="H533" i="1"/>
  <c r="G533" i="1"/>
  <c r="G532" i="1"/>
  <c r="H532" i="1"/>
  <c r="G528" i="1"/>
  <c r="H528" i="1"/>
  <c r="H527" i="1"/>
  <c r="G527" i="1"/>
  <c r="G525" i="1"/>
  <c r="H525" i="1"/>
  <c r="G524" i="1"/>
  <c r="H524" i="1"/>
  <c r="G522" i="1"/>
  <c r="H522" i="1"/>
  <c r="G521" i="1"/>
  <c r="H521" i="1"/>
  <c r="H519" i="1"/>
  <c r="G519" i="1"/>
  <c r="H518" i="1"/>
  <c r="G518" i="1"/>
  <c r="H515" i="1"/>
  <c r="G515" i="1"/>
  <c r="H514" i="1"/>
  <c r="G514" i="1"/>
  <c r="H513" i="1"/>
  <c r="G513" i="1"/>
  <c r="G512" i="1"/>
  <c r="H512" i="1"/>
  <c r="H511" i="1"/>
  <c r="G511" i="1"/>
  <c r="G510" i="1"/>
  <c r="H510" i="1"/>
  <c r="G509" i="1"/>
  <c r="H509" i="1"/>
  <c r="H507" i="1"/>
  <c r="G507" i="1"/>
  <c r="H506" i="1"/>
  <c r="G506" i="1"/>
  <c r="G505" i="1"/>
  <c r="H505" i="1"/>
  <c r="H504" i="1"/>
  <c r="G504" i="1"/>
  <c r="H502" i="1"/>
  <c r="G502" i="1"/>
  <c r="G501" i="1"/>
  <c r="H501" i="1"/>
  <c r="G500" i="1"/>
  <c r="H500" i="1"/>
  <c r="G499" i="1"/>
  <c r="H499" i="1"/>
  <c r="G498" i="1"/>
  <c r="H498" i="1"/>
  <c r="H497" i="1"/>
  <c r="G497" i="1"/>
  <c r="G495" i="1"/>
  <c r="H495" i="1"/>
  <c r="G494" i="1"/>
  <c r="H494" i="1"/>
  <c r="G493" i="1"/>
  <c r="H493" i="1"/>
  <c r="G492" i="1"/>
  <c r="H492" i="1"/>
  <c r="H490" i="1"/>
  <c r="G490" i="1"/>
  <c r="G489" i="1"/>
  <c r="H489" i="1"/>
  <c r="G488" i="1"/>
  <c r="H488" i="1"/>
  <c r="G487" i="1"/>
  <c r="H487" i="1"/>
  <c r="G484" i="1"/>
  <c r="H484" i="1"/>
  <c r="G483" i="1"/>
  <c r="H483" i="1"/>
  <c r="H481" i="1"/>
  <c r="G481" i="1"/>
  <c r="G480" i="1"/>
  <c r="H480" i="1"/>
  <c r="H478" i="1"/>
  <c r="G478" i="1"/>
  <c r="G477" i="1"/>
  <c r="H477" i="1"/>
  <c r="G476" i="1"/>
  <c r="H476" i="1"/>
  <c r="G475" i="1"/>
  <c r="H475" i="1"/>
  <c r="G472" i="1"/>
  <c r="H472" i="1"/>
  <c r="G471" i="1"/>
  <c r="H471" i="1"/>
  <c r="G469" i="1"/>
  <c r="H469" i="1"/>
  <c r="H468" i="1"/>
  <c r="G468" i="1"/>
  <c r="H466" i="1"/>
  <c r="G466" i="1"/>
  <c r="H465" i="1"/>
  <c r="G465" i="1"/>
  <c r="H463" i="1"/>
  <c r="G463" i="1"/>
  <c r="H462" i="1"/>
  <c r="G462" i="1"/>
  <c r="G459" i="1"/>
  <c r="H459" i="1"/>
  <c r="G458" i="1"/>
  <c r="H458" i="1"/>
  <c r="G457" i="1"/>
  <c r="H457" i="1"/>
  <c r="G456" i="1"/>
  <c r="H456" i="1"/>
  <c r="G455" i="1"/>
  <c r="H455" i="1"/>
  <c r="G454" i="1"/>
  <c r="H454" i="1"/>
  <c r="H453" i="1"/>
  <c r="G453" i="1"/>
  <c r="H452" i="1"/>
  <c r="G452" i="1"/>
  <c r="G450" i="1"/>
  <c r="H450" i="1"/>
  <c r="G449" i="1"/>
  <c r="H449" i="1"/>
  <c r="H448" i="1"/>
  <c r="G448" i="1"/>
  <c r="H447" i="1"/>
  <c r="G447" i="1"/>
  <c r="H445" i="1"/>
  <c r="G445" i="1"/>
  <c r="G444" i="1"/>
  <c r="H444" i="1"/>
  <c r="G443" i="1"/>
  <c r="H443" i="1"/>
  <c r="G442" i="1"/>
  <c r="H442" i="1"/>
  <c r="G441" i="1"/>
  <c r="H441" i="1"/>
  <c r="H440" i="1"/>
  <c r="G440" i="1"/>
  <c r="G438" i="1"/>
  <c r="H438" i="1"/>
  <c r="G437" i="1"/>
  <c r="H437" i="1"/>
  <c r="G436" i="1"/>
  <c r="H436" i="1"/>
  <c r="G435" i="1"/>
  <c r="H435" i="1"/>
  <c r="G433" i="1"/>
  <c r="H433" i="1"/>
  <c r="H432" i="1"/>
  <c r="G432" i="1"/>
  <c r="H430" i="1"/>
  <c r="G430" i="1"/>
  <c r="G429" i="1"/>
  <c r="H429" i="1"/>
  <c r="G428" i="1"/>
  <c r="H428" i="1"/>
  <c r="G427" i="1"/>
  <c r="H427" i="1"/>
  <c r="H416" i="1"/>
  <c r="G416" i="1"/>
  <c r="G415" i="1"/>
  <c r="H415" i="1"/>
  <c r="H414" i="1"/>
  <c r="G414" i="1"/>
  <c r="H411" i="1"/>
  <c r="G411" i="1"/>
  <c r="G410" i="1"/>
  <c r="H410" i="1"/>
  <c r="H409" i="1"/>
  <c r="G409" i="1"/>
  <c r="H408" i="1"/>
  <c r="G408" i="1"/>
  <c r="H406" i="1"/>
  <c r="G406" i="1"/>
  <c r="H404" i="1"/>
  <c r="G404" i="1"/>
  <c r="H403" i="1"/>
  <c r="G403" i="1"/>
  <c r="H400" i="1"/>
  <c r="G400" i="1"/>
  <c r="H399" i="1"/>
  <c r="G399" i="1"/>
  <c r="G398" i="1"/>
  <c r="H398" i="1"/>
  <c r="G397" i="1"/>
  <c r="H397" i="1"/>
  <c r="G395" i="1"/>
  <c r="H395" i="1"/>
  <c r="G394" i="1"/>
  <c r="H394" i="1"/>
  <c r="H392" i="1"/>
  <c r="G392" i="1"/>
  <c r="G391" i="1"/>
  <c r="H391" i="1"/>
  <c r="G390" i="1"/>
  <c r="H390" i="1"/>
  <c r="G389" i="1"/>
  <c r="H389" i="1"/>
  <c r="G387" i="1"/>
  <c r="H387" i="1"/>
  <c r="G386" i="1"/>
  <c r="H386" i="1"/>
  <c r="G385" i="1"/>
  <c r="H385" i="1"/>
  <c r="G384" i="1"/>
  <c r="H384" i="1"/>
  <c r="G382" i="1"/>
  <c r="H382" i="1"/>
  <c r="G381" i="1"/>
  <c r="H381" i="1"/>
  <c r="H380" i="1"/>
  <c r="G380" i="1"/>
  <c r="H379" i="1"/>
  <c r="G379" i="1"/>
  <c r="G378" i="1"/>
  <c r="H378" i="1"/>
  <c r="H377" i="1"/>
  <c r="G377" i="1"/>
  <c r="G376" i="1"/>
  <c r="H376" i="1"/>
  <c r="G375" i="1"/>
  <c r="H375" i="1"/>
  <c r="H373" i="1"/>
  <c r="G373" i="1"/>
  <c r="H372" i="1"/>
  <c r="G372" i="1"/>
  <c r="H371" i="1"/>
  <c r="G371" i="1"/>
  <c r="G370" i="1"/>
  <c r="H370" i="1"/>
  <c r="G367" i="1"/>
  <c r="H367" i="1"/>
  <c r="H366" i="1"/>
  <c r="G366" i="1"/>
  <c r="H365" i="1"/>
  <c r="G365" i="1"/>
  <c r="H364" i="1"/>
  <c r="G364" i="1"/>
  <c r="H363" i="1"/>
  <c r="G363" i="1"/>
  <c r="H362" i="1"/>
  <c r="G362" i="1"/>
  <c r="G360" i="1"/>
  <c r="H360" i="1"/>
  <c r="G359" i="1"/>
  <c r="H359" i="1"/>
  <c r="G358" i="1"/>
  <c r="H358" i="1"/>
  <c r="G354" i="1"/>
  <c r="H354" i="1"/>
  <c r="G352" i="1"/>
  <c r="H352" i="1"/>
  <c r="G351" i="1"/>
  <c r="H351" i="1"/>
  <c r="G348" i="1"/>
  <c r="H348" i="1"/>
  <c r="G347" i="1"/>
  <c r="H347" i="1"/>
  <c r="G346" i="1"/>
  <c r="H346" i="1"/>
  <c r="H345" i="1"/>
  <c r="G345" i="1"/>
  <c r="H343" i="1"/>
  <c r="G343" i="1"/>
  <c r="G342" i="1"/>
  <c r="H342" i="1"/>
  <c r="H340" i="1"/>
  <c r="G340" i="1"/>
  <c r="G339" i="1"/>
  <c r="H339" i="1"/>
  <c r="H338" i="1"/>
  <c r="G338" i="1"/>
  <c r="H337" i="1"/>
  <c r="G337" i="1"/>
  <c r="G335" i="1"/>
  <c r="H335" i="1"/>
  <c r="H334" i="1"/>
  <c r="G334" i="1"/>
  <c r="H333" i="1"/>
  <c r="G333" i="1"/>
  <c r="G332" i="1"/>
  <c r="H332" i="1"/>
  <c r="G330" i="1"/>
  <c r="H330" i="1"/>
  <c r="G329" i="1"/>
  <c r="H329" i="1"/>
  <c r="H328" i="1"/>
  <c r="G328" i="1"/>
  <c r="H327" i="1"/>
  <c r="G327" i="1"/>
  <c r="H326" i="1"/>
  <c r="G326" i="1"/>
  <c r="G325" i="1"/>
  <c r="H325" i="1"/>
  <c r="G324" i="1"/>
  <c r="H324" i="1"/>
  <c r="H323" i="1"/>
  <c r="G323" i="1"/>
  <c r="H321" i="1"/>
  <c r="G321" i="1"/>
  <c r="H320" i="1"/>
  <c r="G320" i="1"/>
  <c r="H319" i="1"/>
  <c r="G319" i="1"/>
  <c r="G318" i="1"/>
  <c r="H318" i="1"/>
  <c r="G315" i="1"/>
  <c r="H315" i="1"/>
  <c r="G314" i="1"/>
  <c r="H314" i="1"/>
  <c r="H313" i="1"/>
  <c r="G313" i="1"/>
  <c r="H312" i="1"/>
  <c r="G312" i="1"/>
  <c r="H311" i="1"/>
  <c r="G311" i="1"/>
  <c r="H310" i="1"/>
  <c r="G310" i="1"/>
  <c r="G308" i="1"/>
  <c r="H308" i="1"/>
  <c r="G307" i="1"/>
  <c r="H307" i="1"/>
  <c r="H306" i="1"/>
  <c r="G306" i="1"/>
  <c r="G302" i="1"/>
  <c r="H302" i="1"/>
  <c r="G301" i="1"/>
  <c r="H301" i="1"/>
  <c r="G300" i="1"/>
  <c r="H300" i="1"/>
  <c r="H299" i="1"/>
  <c r="G299" i="1"/>
  <c r="G298" i="1"/>
  <c r="H298" i="1"/>
  <c r="H292" i="1"/>
  <c r="G292" i="1"/>
  <c r="H291" i="1"/>
  <c r="G291" i="1"/>
  <c r="G290" i="1"/>
  <c r="H290" i="1"/>
  <c r="H289" i="1"/>
  <c r="G289" i="1"/>
  <c r="G288" i="1"/>
  <c r="H288" i="1"/>
  <c r="H287" i="1"/>
  <c r="G287" i="1"/>
  <c r="H286" i="1"/>
  <c r="G286" i="1"/>
  <c r="H284" i="1"/>
  <c r="G284" i="1"/>
  <c r="H283" i="1"/>
  <c r="G283" i="1"/>
  <c r="H282" i="1"/>
  <c r="G282" i="1"/>
  <c r="H281" i="1"/>
  <c r="G281" i="1"/>
  <c r="G280" i="1"/>
  <c r="H280" i="1"/>
  <c r="G278" i="1"/>
  <c r="H278" i="1"/>
  <c r="H277" i="1"/>
  <c r="G277" i="1"/>
  <c r="G276" i="1"/>
  <c r="H276" i="1"/>
  <c r="H275" i="1"/>
  <c r="G275" i="1"/>
  <c r="G273" i="1"/>
  <c r="H273" i="1"/>
  <c r="G272" i="1"/>
  <c r="H272" i="1"/>
  <c r="G271" i="1"/>
  <c r="H271" i="1"/>
  <c r="G268" i="1"/>
  <c r="H268" i="1"/>
  <c r="H267" i="1"/>
  <c r="G267" i="1"/>
  <c r="H266" i="1"/>
  <c r="G266" i="1"/>
  <c r="H264" i="1"/>
  <c r="G264" i="1"/>
  <c r="G263" i="1"/>
  <c r="H263" i="1"/>
  <c r="H262" i="1"/>
  <c r="G262" i="1"/>
  <c r="G261" i="1"/>
  <c r="H261" i="1"/>
  <c r="G260" i="1"/>
  <c r="H260" i="1"/>
  <c r="G257" i="1"/>
  <c r="H257" i="1"/>
  <c r="H256" i="1"/>
  <c r="G256" i="1"/>
  <c r="G255" i="1"/>
  <c r="H255" i="1"/>
  <c r="G254" i="1"/>
  <c r="H254" i="1"/>
  <c r="H252" i="1"/>
  <c r="G252" i="1"/>
  <c r="G251" i="1"/>
  <c r="H251" i="1"/>
  <c r="H249" i="1"/>
  <c r="G249" i="1"/>
  <c r="H247" i="1"/>
  <c r="G247" i="1"/>
  <c r="G245" i="1"/>
  <c r="H245" i="1"/>
  <c r="H244" i="1"/>
  <c r="G244" i="1"/>
  <c r="H243" i="1"/>
  <c r="G243" i="1"/>
  <c r="G241" i="1"/>
  <c r="H241" i="1"/>
  <c r="H240" i="1"/>
  <c r="G240" i="1"/>
  <c r="H239" i="1"/>
  <c r="G239" i="1"/>
  <c r="H237" i="1"/>
  <c r="G237" i="1"/>
  <c r="H236" i="1"/>
  <c r="G236" i="1"/>
  <c r="H235" i="1"/>
  <c r="G235" i="1"/>
  <c r="H234" i="1"/>
  <c r="G234" i="1"/>
  <c r="G232" i="1"/>
  <c r="H232" i="1"/>
  <c r="H231" i="1"/>
  <c r="G231" i="1"/>
  <c r="H229" i="1"/>
  <c r="G229" i="1"/>
  <c r="H228" i="1"/>
  <c r="G228" i="1"/>
  <c r="H225" i="1"/>
  <c r="G225" i="1"/>
  <c r="G224" i="1"/>
  <c r="H224" i="1"/>
  <c r="H223" i="1"/>
  <c r="G223" i="1"/>
  <c r="G222" i="1"/>
  <c r="H222" i="1"/>
  <c r="G220" i="1"/>
  <c r="H220" i="1"/>
  <c r="H219" i="1"/>
  <c r="G219" i="1"/>
  <c r="H216" i="1"/>
  <c r="G216" i="1"/>
  <c r="G215" i="1"/>
  <c r="H215" i="1"/>
  <c r="H214" i="1"/>
  <c r="G214" i="1"/>
  <c r="H213" i="1"/>
  <c r="G213" i="1"/>
  <c r="H211" i="1"/>
  <c r="G211" i="1"/>
  <c r="G210" i="1"/>
  <c r="H210" i="1"/>
  <c r="G209" i="1"/>
  <c r="H209" i="1"/>
  <c r="H208" i="1"/>
  <c r="G208" i="1"/>
  <c r="H207" i="1"/>
  <c r="G207" i="1"/>
  <c r="H206" i="1"/>
  <c r="G206" i="1"/>
  <c r="H205" i="1"/>
  <c r="G205" i="1"/>
  <c r="H203" i="1"/>
  <c r="G203" i="1"/>
  <c r="H202" i="1"/>
  <c r="G202" i="1"/>
  <c r="H201" i="1"/>
  <c r="G201" i="1"/>
  <c r="H200" i="1"/>
  <c r="G200" i="1"/>
  <c r="G197" i="1"/>
  <c r="H197" i="1"/>
  <c r="G196" i="1"/>
  <c r="H196" i="1"/>
  <c r="G195" i="1"/>
  <c r="H195" i="1"/>
  <c r="G194" i="1"/>
  <c r="H194" i="1"/>
  <c r="G193" i="1"/>
  <c r="H193" i="1"/>
  <c r="G192" i="1"/>
  <c r="H192" i="1"/>
  <c r="H191" i="1"/>
  <c r="G191" i="1"/>
  <c r="H189" i="1"/>
  <c r="G189" i="1"/>
  <c r="H188" i="1"/>
  <c r="G188" i="1"/>
  <c r="H187" i="1"/>
  <c r="G187" i="1"/>
  <c r="G186" i="1"/>
  <c r="H186" i="1"/>
  <c r="H184" i="1"/>
  <c r="G184" i="1"/>
  <c r="H183" i="1"/>
  <c r="G183" i="1"/>
  <c r="H182" i="1"/>
  <c r="G182" i="1"/>
  <c r="H181" i="1"/>
  <c r="G181" i="1"/>
  <c r="H180" i="1"/>
  <c r="G180" i="1"/>
  <c r="H179" i="1"/>
  <c r="G179" i="1"/>
  <c r="H178" i="1"/>
  <c r="G178" i="1"/>
  <c r="G177" i="1"/>
  <c r="H177" i="1"/>
  <c r="G176" i="1"/>
  <c r="H176" i="1"/>
  <c r="H175" i="1"/>
  <c r="G175" i="1"/>
  <c r="H173" i="1"/>
  <c r="G173" i="1"/>
  <c r="G172" i="1"/>
  <c r="H172" i="1"/>
  <c r="G171" i="1"/>
  <c r="H171" i="1"/>
  <c r="H170" i="1"/>
  <c r="G170" i="1"/>
  <c r="G169" i="1"/>
  <c r="H169" i="1"/>
  <c r="G168" i="1"/>
  <c r="H168" i="1"/>
  <c r="G167" i="1"/>
  <c r="H167" i="1"/>
  <c r="G165" i="1"/>
  <c r="H165" i="1"/>
  <c r="G164" i="1"/>
  <c r="H164" i="1"/>
  <c r="G163" i="1"/>
  <c r="H163" i="1"/>
  <c r="G162" i="1"/>
  <c r="H162" i="1"/>
  <c r="H159" i="1"/>
  <c r="G159" i="1"/>
  <c r="H158" i="1"/>
  <c r="G158" i="1"/>
  <c r="G157" i="1"/>
  <c r="H157" i="1"/>
  <c r="G155" i="1"/>
  <c r="H155" i="1"/>
  <c r="H154" i="1"/>
  <c r="G154" i="1"/>
  <c r="H153" i="1"/>
  <c r="G153" i="1"/>
  <c r="G152" i="1"/>
  <c r="H152" i="1"/>
  <c r="G151" i="1"/>
  <c r="H151" i="1"/>
  <c r="G147" i="1"/>
  <c r="H147" i="1"/>
  <c r="G146" i="1"/>
  <c r="H146" i="1"/>
  <c r="G145" i="1"/>
  <c r="H145" i="1"/>
  <c r="G144" i="1"/>
  <c r="H144" i="1"/>
  <c r="H143" i="1"/>
  <c r="G143" i="1"/>
  <c r="G142" i="1"/>
  <c r="H142" i="1"/>
  <c r="H141" i="1"/>
  <c r="G141" i="1"/>
  <c r="H140" i="1"/>
  <c r="G140" i="1"/>
  <c r="G139" i="1"/>
  <c r="H139" i="1"/>
  <c r="G138" i="1"/>
  <c r="H138" i="1"/>
  <c r="H135" i="1"/>
  <c r="G135" i="1"/>
  <c r="H134" i="1"/>
  <c r="G134" i="1"/>
  <c r="H133" i="1"/>
  <c r="G133" i="1"/>
  <c r="G132" i="1"/>
  <c r="H132" i="1"/>
  <c r="G129" i="1"/>
  <c r="H129" i="1"/>
  <c r="G128" i="1"/>
  <c r="H128" i="1"/>
  <c r="G127" i="1"/>
  <c r="H127" i="1"/>
  <c r="H126" i="1"/>
  <c r="G126" i="1"/>
  <c r="H124" i="1"/>
  <c r="G124" i="1"/>
  <c r="G123" i="1"/>
  <c r="H123" i="1"/>
  <c r="H120" i="1"/>
  <c r="G120" i="1"/>
  <c r="G119" i="1"/>
  <c r="H119" i="1"/>
  <c r="H118" i="1"/>
  <c r="G118" i="1"/>
  <c r="G117" i="1"/>
  <c r="H117" i="1"/>
  <c r="G115" i="1"/>
  <c r="H115" i="1"/>
  <c r="H114" i="1"/>
  <c r="G114" i="1"/>
  <c r="G113" i="1"/>
  <c r="H113" i="1"/>
  <c r="H112" i="1"/>
  <c r="G112" i="1"/>
  <c r="H111" i="1"/>
  <c r="G111" i="1"/>
  <c r="H110" i="1"/>
  <c r="G110" i="1"/>
  <c r="G109" i="1"/>
  <c r="H109" i="1"/>
  <c r="H107" i="1"/>
  <c r="G107" i="1"/>
  <c r="H106" i="1"/>
  <c r="G106" i="1"/>
  <c r="H105" i="1"/>
  <c r="G105" i="1"/>
  <c r="G104" i="1"/>
  <c r="H104" i="1"/>
  <c r="H101" i="1"/>
  <c r="G101" i="1"/>
  <c r="G100" i="1"/>
  <c r="H100" i="1"/>
  <c r="G99" i="1"/>
  <c r="H99" i="1"/>
  <c r="G98" i="1"/>
  <c r="H98" i="1"/>
  <c r="H97" i="1"/>
  <c r="G97" i="1"/>
  <c r="H96" i="1"/>
  <c r="G96" i="1"/>
  <c r="G95" i="1"/>
  <c r="H95" i="1"/>
  <c r="G93" i="1"/>
  <c r="H93" i="1"/>
  <c r="G92" i="1"/>
  <c r="H92" i="1"/>
  <c r="G91" i="1"/>
  <c r="H91" i="1"/>
  <c r="G90" i="1"/>
  <c r="H90" i="1"/>
  <c r="G89" i="1"/>
  <c r="H89" i="1"/>
  <c r="G88" i="1"/>
  <c r="H88" i="1"/>
  <c r="G86" i="1"/>
  <c r="H86" i="1"/>
  <c r="G85" i="1"/>
  <c r="H85" i="1"/>
  <c r="G84" i="1"/>
  <c r="H84" i="1"/>
  <c r="G83" i="1"/>
  <c r="H83" i="1"/>
  <c r="G82" i="1"/>
  <c r="H82" i="1"/>
  <c r="H81" i="1"/>
  <c r="G81" i="1"/>
  <c r="H80" i="1"/>
  <c r="G80" i="1"/>
  <c r="H77" i="1"/>
  <c r="G77" i="1"/>
  <c r="G76" i="1"/>
  <c r="H76" i="1"/>
  <c r="G75" i="1"/>
  <c r="H75" i="1"/>
  <c r="G74" i="1"/>
  <c r="H74" i="1"/>
  <c r="G72" i="1"/>
  <c r="H72" i="1"/>
  <c r="H71" i="1"/>
  <c r="G71" i="1"/>
  <c r="G69" i="1"/>
  <c r="H69" i="1"/>
  <c r="G68" i="1"/>
  <c r="H68" i="1"/>
  <c r="H66" i="1"/>
  <c r="G66" i="1"/>
  <c r="H65" i="1"/>
  <c r="G65" i="1"/>
  <c r="G63" i="1"/>
  <c r="H63" i="1"/>
  <c r="G62" i="1"/>
  <c r="H62" i="1"/>
  <c r="G61" i="1"/>
  <c r="H61" i="1"/>
  <c r="G59" i="1"/>
  <c r="H59" i="1"/>
  <c r="H58" i="1"/>
  <c r="G58" i="1"/>
  <c r="G56" i="1"/>
  <c r="H56" i="1"/>
  <c r="G55" i="1"/>
  <c r="H55" i="1"/>
  <c r="G53" i="1"/>
  <c r="H53" i="1"/>
  <c r="G52" i="1"/>
  <c r="H52" i="1"/>
  <c r="H51" i="1"/>
  <c r="G51" i="1"/>
  <c r="H50" i="1"/>
  <c r="G50" i="1"/>
  <c r="H48" i="1"/>
  <c r="G48" i="1"/>
  <c r="G47" i="1"/>
  <c r="H47" i="1"/>
  <c r="H44" i="1"/>
  <c r="G44" i="1"/>
  <c r="G43" i="1"/>
  <c r="H43" i="1"/>
  <c r="H42" i="1"/>
  <c r="G42" i="1"/>
  <c r="H41" i="1"/>
  <c r="G41" i="1"/>
  <c r="G38" i="1"/>
  <c r="H38" i="1"/>
  <c r="G37" i="1"/>
  <c r="H37" i="1"/>
  <c r="H36" i="1"/>
  <c r="G36" i="1"/>
  <c r="G34" i="1"/>
  <c r="H34" i="1"/>
  <c r="H33" i="1"/>
  <c r="G33" i="1"/>
  <c r="H31" i="1"/>
  <c r="G31" i="1"/>
  <c r="H30" i="1"/>
  <c r="G30" i="1"/>
  <c r="H29" i="1"/>
  <c r="G29" i="1"/>
  <c r="H27" i="1"/>
  <c r="G27" i="1"/>
  <c r="H26" i="1"/>
  <c r="G26" i="1"/>
  <c r="H24" i="1"/>
  <c r="G24" i="1"/>
  <c r="G23" i="1"/>
  <c r="H23" i="1"/>
  <c r="H22" i="1"/>
  <c r="G22" i="1"/>
  <c r="G21" i="1"/>
  <c r="H21" i="1"/>
  <c r="H20" i="1"/>
  <c r="G20" i="1"/>
  <c r="G18" i="1"/>
  <c r="H18" i="1"/>
  <c r="H17" i="1"/>
  <c r="G17" i="1"/>
  <c r="H16" i="1"/>
  <c r="G16" i="1"/>
  <c r="H15" i="1"/>
  <c r="G15" i="1"/>
  <c r="H14" i="1"/>
  <c r="G14" i="1"/>
  <c r="H12" i="1"/>
  <c r="G12" i="1"/>
  <c r="G11" i="1"/>
  <c r="H11" i="1"/>
  <c r="H10" i="1"/>
  <c r="G10" i="1"/>
  <c r="H9" i="1"/>
  <c r="G9" i="1"/>
  <c r="G8" i="1"/>
  <c r="H8" i="1"/>
  <c r="H7" i="1"/>
  <c r="G7" i="1"/>
  <c r="H6" i="1"/>
  <c r="G6" i="1"/>
  <c r="G5" i="1"/>
  <c r="H5" i="1"/>
  <c r="B299" i="9"/>
  <c r="G204" i="9"/>
  <c r="E204" i="9" s="1"/>
  <c r="B204" i="9" s="1"/>
  <c r="G207" i="9"/>
  <c r="E207" i="9" s="1"/>
  <c r="G214" i="9"/>
  <c r="E214" i="9" s="1"/>
  <c r="B214" i="9" s="1"/>
  <c r="G223" i="9"/>
  <c r="E223" i="9" s="1"/>
  <c r="B223" i="9" s="1"/>
  <c r="G224" i="9"/>
  <c r="E224" i="9" s="1"/>
  <c r="B224" i="9" s="1"/>
  <c r="G225" i="9"/>
  <c r="E225" i="9" s="1"/>
  <c r="B225" i="9" s="1"/>
  <c r="L228" i="9"/>
  <c r="G200" i="9"/>
  <c r="E200" i="9" s="1"/>
  <c r="B200" i="9" s="1"/>
  <c r="L207" i="9"/>
  <c r="F207" i="9" s="1"/>
  <c r="G209" i="9"/>
  <c r="E209" i="9" s="1"/>
  <c r="B209" i="9" s="1"/>
  <c r="G210" i="9"/>
  <c r="E210" i="9" s="1"/>
  <c r="B210" i="9" s="1"/>
  <c r="G213" i="9"/>
  <c r="E213" i="9" s="1"/>
  <c r="B213" i="9" s="1"/>
  <c r="G220" i="9"/>
  <c r="E220" i="9" s="1"/>
  <c r="B220" i="9" s="1"/>
  <c r="G199" i="9"/>
  <c r="E199" i="9" s="1"/>
  <c r="B199" i="9" s="1"/>
  <c r="G227" i="9"/>
  <c r="E227" i="9" s="1"/>
  <c r="B227" i="9" s="1"/>
  <c r="G218" i="9"/>
  <c r="E218" i="9" s="1"/>
  <c r="B218" i="9" s="1"/>
  <c r="G217" i="9"/>
  <c r="E217" i="9" s="1"/>
  <c r="B217" i="9" s="1"/>
  <c r="G205" i="9"/>
  <c r="E205" i="9" s="1"/>
  <c r="B205" i="9" s="1"/>
  <c r="G194" i="9"/>
  <c r="E194" i="9" s="1"/>
  <c r="B194" i="9" s="1"/>
  <c r="G184" i="9"/>
  <c r="E184" i="9" s="1"/>
  <c r="B184" i="9" s="1"/>
  <c r="G180" i="9"/>
  <c r="G198" i="9"/>
  <c r="E198" i="9" s="1"/>
  <c r="B198" i="9" s="1"/>
  <c r="G182" i="9"/>
  <c r="E182" i="9" s="1"/>
  <c r="B182" i="9" s="1"/>
  <c r="G187" i="9"/>
  <c r="E187" i="9" s="1"/>
  <c r="B187" i="9" s="1"/>
  <c r="G193" i="9"/>
  <c r="E193" i="9" s="1"/>
  <c r="B193" i="9" s="1"/>
  <c r="G197" i="9"/>
  <c r="E197" i="9" s="1"/>
  <c r="B197" i="9" s="1"/>
  <c r="G215" i="9"/>
  <c r="E215" i="9" s="1"/>
  <c r="B215" i="9" s="1"/>
  <c r="G216" i="9"/>
  <c r="E216" i="9" s="1"/>
  <c r="B216" i="9" s="1"/>
  <c r="G309" i="9"/>
  <c r="G191" i="9"/>
  <c r="E191" i="9" s="1"/>
  <c r="B191" i="9" s="1"/>
  <c r="G183" i="9"/>
  <c r="E183" i="9" s="1"/>
  <c r="B183" i="9" s="1"/>
  <c r="G221" i="9"/>
  <c r="E221" i="9" s="1"/>
  <c r="B221" i="9" s="1"/>
  <c r="G300" i="9"/>
  <c r="E300" i="9" s="1"/>
  <c r="G301" i="9"/>
  <c r="E301" i="9" s="1"/>
  <c r="B301" i="9" s="1"/>
  <c r="G181" i="9"/>
  <c r="E181" i="9" s="1"/>
  <c r="B181" i="9" s="1"/>
  <c r="G302" i="9"/>
  <c r="E302" i="9" s="1"/>
  <c r="B302" i="9" s="1"/>
  <c r="G188" i="9"/>
  <c r="E188" i="9" s="1"/>
  <c r="B188" i="9" s="1"/>
  <c r="G189" i="9"/>
  <c r="E189" i="9" s="1"/>
  <c r="B189" i="9" s="1"/>
  <c r="H309" i="9"/>
  <c r="H180" i="9"/>
  <c r="G190" i="9"/>
  <c r="E190" i="9" s="1"/>
  <c r="B190" i="9" s="1"/>
  <c r="G195" i="9"/>
  <c r="E195" i="9" s="1"/>
  <c r="B195" i="9" s="1"/>
  <c r="G201" i="9"/>
  <c r="E201" i="9" s="1"/>
  <c r="B201" i="9" s="1"/>
  <c r="G202" i="9"/>
  <c r="E202" i="9" s="1"/>
  <c r="B202" i="9" s="1"/>
  <c r="G308" i="9"/>
  <c r="G206" i="9"/>
  <c r="E206" i="9" s="1"/>
  <c r="B206" i="9" s="1"/>
  <c r="G211" i="9"/>
  <c r="E211" i="9" s="1"/>
  <c r="B211" i="9" s="1"/>
  <c r="G212" i="9"/>
  <c r="E212" i="9" s="1"/>
  <c r="B212" i="9" s="1"/>
  <c r="G219" i="9"/>
  <c r="E219" i="9" s="1"/>
  <c r="B219" i="9" s="1"/>
  <c r="G226" i="9"/>
  <c r="E226" i="9" s="1"/>
  <c r="B226" i="9" s="1"/>
  <c r="M228" i="9"/>
  <c r="G222" i="9"/>
  <c r="E222" i="9" s="1"/>
  <c r="B222" i="9" s="1"/>
  <c r="G186" i="9"/>
  <c r="E186" i="9" s="1"/>
  <c r="B186" i="9" s="1"/>
  <c r="H308" i="9"/>
  <c r="G192" i="9"/>
  <c r="E192" i="9" s="1"/>
  <c r="B192" i="9" s="1"/>
  <c r="G203" i="9"/>
  <c r="E203" i="9" s="1"/>
  <c r="B203" i="9" s="1"/>
  <c r="G208" i="9"/>
  <c r="E208" i="9" s="1"/>
  <c r="B208" i="9" s="1"/>
  <c r="G185" i="9"/>
  <c r="E185" i="9" s="1"/>
  <c r="B185" i="9" s="1"/>
  <c r="H179" i="9"/>
  <c r="G179" i="9"/>
  <c r="E179" i="9" s="1"/>
  <c r="B179" i="9" s="1"/>
  <c r="G178" i="9"/>
  <c r="E178" i="9" s="1"/>
  <c r="B178" i="9" s="1"/>
  <c r="G177" i="9"/>
  <c r="E177" i="9" s="1"/>
  <c r="B177" i="9" s="1"/>
  <c r="G176" i="9"/>
  <c r="E176" i="9" s="1"/>
  <c r="B176" i="9" s="1"/>
  <c r="G175" i="9"/>
  <c r="E175" i="9" s="1"/>
  <c r="B175" i="9" s="1"/>
  <c r="G174" i="9"/>
  <c r="E174" i="9" s="1"/>
  <c r="G196" i="9"/>
  <c r="E196" i="9" s="1"/>
  <c r="B196" i="9" s="1"/>
  <c r="I10" i="9"/>
  <c r="B249" i="9"/>
  <c r="B240" i="9"/>
  <c r="B286" i="9"/>
  <c r="B282" i="9"/>
  <c r="B281" i="9"/>
  <c r="B248" i="9"/>
  <c r="B244" i="9"/>
  <c r="B275" i="9"/>
  <c r="B245" i="9"/>
  <c r="B241" i="9"/>
  <c r="B232" i="9"/>
  <c r="B231" i="9"/>
  <c r="B285" i="9"/>
  <c r="B273" i="9"/>
  <c r="B250" i="9"/>
  <c r="B234" i="9"/>
  <c r="B271" i="9"/>
  <c r="B242" i="9"/>
  <c r="B229" i="9"/>
  <c r="D45" i="8" l="1"/>
  <c r="C1627" i="1"/>
  <c r="H1603" i="1"/>
  <c r="G1603" i="1"/>
  <c r="C1582" i="1"/>
  <c r="D44" i="8"/>
  <c r="D529" i="1"/>
  <c r="F535" i="4"/>
  <c r="E430" i="4"/>
  <c r="D485" i="1"/>
  <c r="D368" i="1"/>
  <c r="G368" i="1" s="1"/>
  <c r="F373" i="4"/>
  <c r="E360" i="4"/>
  <c r="D356" i="1"/>
  <c r="G356" i="1" s="1"/>
  <c r="D198" i="1"/>
  <c r="F202" i="4"/>
  <c r="D160" i="1"/>
  <c r="F164" i="4"/>
  <c r="H24" i="9"/>
  <c r="G24" i="9"/>
  <c r="D149" i="1"/>
  <c r="D102" i="1"/>
  <c r="F106" i="4"/>
  <c r="E6" i="4"/>
  <c r="D3" i="1"/>
  <c r="G1537" i="1"/>
  <c r="H1537" i="1"/>
  <c r="E344" i="9"/>
  <c r="I10" i="3" s="1"/>
  <c r="B345" i="9"/>
  <c r="G1525" i="1"/>
  <c r="H1525" i="1"/>
  <c r="G1524" i="1"/>
  <c r="H1524" i="1"/>
  <c r="G1517" i="1"/>
  <c r="H1517" i="1"/>
  <c r="G1513" i="1"/>
  <c r="H1513" i="1"/>
  <c r="G1510" i="1"/>
  <c r="H1510" i="1"/>
  <c r="G1509" i="1"/>
  <c r="H1509" i="1"/>
  <c r="G1502" i="1"/>
  <c r="H1502" i="1"/>
  <c r="G1494" i="1"/>
  <c r="H1494" i="1"/>
  <c r="G1489" i="1"/>
  <c r="H1489" i="1"/>
  <c r="G1485" i="1"/>
  <c r="H1485" i="1"/>
  <c r="G1484" i="1"/>
  <c r="H1484" i="1"/>
  <c r="G1477" i="1"/>
  <c r="H1477" i="1"/>
  <c r="G1470" i="1"/>
  <c r="H1470" i="1"/>
  <c r="G1461" i="1"/>
  <c r="H1461" i="1"/>
  <c r="G1456" i="1"/>
  <c r="H1456" i="1"/>
  <c r="G1449" i="1"/>
  <c r="H1449" i="1"/>
  <c r="G1445" i="1"/>
  <c r="H1445" i="1"/>
  <c r="G1438" i="1"/>
  <c r="H1438" i="1"/>
  <c r="G1434" i="1"/>
  <c r="H1434" i="1"/>
  <c r="G1431" i="1"/>
  <c r="H1431" i="1"/>
  <c r="G1430" i="1"/>
  <c r="H1430" i="1"/>
  <c r="G1423" i="1"/>
  <c r="H1423" i="1"/>
  <c r="G1417" i="1"/>
  <c r="H1417" i="1"/>
  <c r="G1408" i="1"/>
  <c r="H1408" i="1"/>
  <c r="G1405" i="1"/>
  <c r="H1405" i="1"/>
  <c r="G1401" i="1"/>
  <c r="H1401" i="1"/>
  <c r="D1536" i="1"/>
  <c r="I31" i="3"/>
  <c r="B347" i="9"/>
  <c r="E346" i="9"/>
  <c r="F141" i="6"/>
  <c r="C1536" i="1"/>
  <c r="H31" i="3"/>
  <c r="G1400" i="1"/>
  <c r="H1400" i="1"/>
  <c r="H9" i="3"/>
  <c r="G1300" i="1"/>
  <c r="H1300" i="1"/>
  <c r="G1299" i="1"/>
  <c r="H1299" i="1"/>
  <c r="G1294" i="1"/>
  <c r="H1294" i="1"/>
  <c r="G1280" i="1"/>
  <c r="H1280" i="1"/>
  <c r="G1277" i="1"/>
  <c r="H1277" i="1"/>
  <c r="G1267" i="1"/>
  <c r="H1267" i="1"/>
  <c r="G1263" i="1"/>
  <c r="H1263" i="1"/>
  <c r="G1259" i="1"/>
  <c r="H1259" i="1"/>
  <c r="G1258" i="1"/>
  <c r="H1258" i="1"/>
  <c r="G1255" i="1"/>
  <c r="H1255" i="1"/>
  <c r="G1254" i="1"/>
  <c r="H1254" i="1"/>
  <c r="G1251" i="1"/>
  <c r="H1251" i="1"/>
  <c r="G1240" i="1"/>
  <c r="H1240" i="1"/>
  <c r="G1223" i="1"/>
  <c r="H1223" i="1"/>
  <c r="G1222" i="1"/>
  <c r="H1222" i="1"/>
  <c r="G1214" i="1"/>
  <c r="H1214" i="1"/>
  <c r="G1207" i="1"/>
  <c r="H1207" i="1"/>
  <c r="G1206" i="1"/>
  <c r="H1206" i="1"/>
  <c r="G1200" i="1"/>
  <c r="H1200" i="1"/>
  <c r="G1189" i="1"/>
  <c r="H1189" i="1"/>
  <c r="G1184" i="1"/>
  <c r="H1184" i="1"/>
  <c r="G1181" i="1"/>
  <c r="H1181" i="1"/>
  <c r="G1180" i="1"/>
  <c r="H1180" i="1"/>
  <c r="G1179" i="1"/>
  <c r="H1179" i="1"/>
  <c r="G1176" i="1"/>
  <c r="H1176" i="1"/>
  <c r="G1170" i="1"/>
  <c r="H1170" i="1"/>
  <c r="G1155" i="1"/>
  <c r="H1155" i="1"/>
  <c r="G1152" i="1"/>
  <c r="H1152" i="1"/>
  <c r="G1148" i="1"/>
  <c r="H1148" i="1"/>
  <c r="G1141" i="1"/>
  <c r="H1141" i="1"/>
  <c r="G1140" i="1"/>
  <c r="H1140" i="1"/>
  <c r="G1132" i="1"/>
  <c r="H1132" i="1"/>
  <c r="G1125" i="1"/>
  <c r="H1125" i="1"/>
  <c r="G1124" i="1"/>
  <c r="H1124" i="1"/>
  <c r="G1112" i="1"/>
  <c r="H1112" i="1"/>
  <c r="G1094" i="1"/>
  <c r="H1094" i="1"/>
  <c r="G1093" i="1"/>
  <c r="H1093" i="1"/>
  <c r="G1087" i="1"/>
  <c r="H1087" i="1"/>
  <c r="G1081" i="1"/>
  <c r="H1081" i="1"/>
  <c r="G1076" i="1"/>
  <c r="H1076" i="1"/>
  <c r="G1075" i="1"/>
  <c r="H1075" i="1"/>
  <c r="G1074" i="1"/>
  <c r="H1074" i="1"/>
  <c r="G1068" i="1"/>
  <c r="H1068" i="1"/>
  <c r="G1061" i="1"/>
  <c r="H1061" i="1"/>
  <c r="G1057" i="1"/>
  <c r="H1057" i="1"/>
  <c r="G1050" i="1"/>
  <c r="H1050" i="1"/>
  <c r="G1046" i="1"/>
  <c r="H1046" i="1"/>
  <c r="G1040" i="1"/>
  <c r="H1040" i="1"/>
  <c r="G1034" i="1"/>
  <c r="H1034" i="1"/>
  <c r="G1024" i="1"/>
  <c r="H1024" i="1"/>
  <c r="G1018" i="1"/>
  <c r="H1018" i="1"/>
  <c r="H1017" i="1"/>
  <c r="G1017" i="1"/>
  <c r="H1013" i="1"/>
  <c r="G1013" i="1"/>
  <c r="H1012" i="1"/>
  <c r="G1012" i="1"/>
  <c r="G1011" i="1"/>
  <c r="H1011" i="1"/>
  <c r="H8" i="3"/>
  <c r="G649" i="1"/>
  <c r="H649" i="1"/>
  <c r="G630" i="1"/>
  <c r="H630" i="1"/>
  <c r="G627" i="1"/>
  <c r="H627" i="1"/>
  <c r="G624" i="1"/>
  <c r="H624" i="1"/>
  <c r="G623" i="1"/>
  <c r="H623" i="1"/>
  <c r="G615" i="1"/>
  <c r="H615" i="1"/>
  <c r="G610" i="1"/>
  <c r="H610" i="1"/>
  <c r="G603" i="1"/>
  <c r="H603" i="1"/>
  <c r="G601" i="1"/>
  <c r="H601" i="1"/>
  <c r="G597" i="1"/>
  <c r="H597" i="1"/>
  <c r="G592" i="1"/>
  <c r="H592" i="1"/>
  <c r="G591" i="1"/>
  <c r="H591" i="1"/>
  <c r="G588" i="1"/>
  <c r="H588" i="1"/>
  <c r="G585" i="1"/>
  <c r="H585" i="1"/>
  <c r="G583" i="1"/>
  <c r="H583" i="1"/>
  <c r="G579" i="1"/>
  <c r="H579" i="1"/>
  <c r="G578" i="1"/>
  <c r="H578" i="1"/>
  <c r="G575" i="1"/>
  <c r="H575" i="1"/>
  <c r="G572" i="1"/>
  <c r="H572" i="1"/>
  <c r="G569" i="1"/>
  <c r="H569" i="1"/>
  <c r="G566" i="1"/>
  <c r="H566" i="1"/>
  <c r="G565" i="1"/>
  <c r="H565" i="1"/>
  <c r="G556" i="1"/>
  <c r="H556" i="1"/>
  <c r="G551" i="1"/>
  <c r="H551" i="1"/>
  <c r="G544" i="1"/>
  <c r="H544" i="1"/>
  <c r="G539" i="1"/>
  <c r="H539" i="1"/>
  <c r="G536" i="1"/>
  <c r="H536" i="1"/>
  <c r="G531" i="1"/>
  <c r="H531" i="1"/>
  <c r="G530" i="1"/>
  <c r="H530" i="1"/>
  <c r="G529" i="1"/>
  <c r="H529" i="1"/>
  <c r="F640" i="4"/>
  <c r="C634" i="1"/>
  <c r="G526" i="1"/>
  <c r="H526" i="1"/>
  <c r="G523" i="1"/>
  <c r="H523" i="1"/>
  <c r="G520" i="1"/>
  <c r="H520" i="1"/>
  <c r="G517" i="1"/>
  <c r="H517" i="1"/>
  <c r="G516" i="1"/>
  <c r="H516" i="1"/>
  <c r="G508" i="1"/>
  <c r="H508" i="1"/>
  <c r="G503" i="1"/>
  <c r="H503" i="1"/>
  <c r="G496" i="1"/>
  <c r="H496" i="1"/>
  <c r="G491" i="1"/>
  <c r="H491" i="1"/>
  <c r="G486" i="1"/>
  <c r="H486" i="1"/>
  <c r="G482" i="1"/>
  <c r="H482" i="1"/>
  <c r="G479" i="1"/>
  <c r="H479" i="1"/>
  <c r="G474" i="1"/>
  <c r="H474" i="1"/>
  <c r="G473" i="1"/>
  <c r="H473" i="1"/>
  <c r="G470" i="1"/>
  <c r="H470" i="1"/>
  <c r="G467" i="1"/>
  <c r="H467" i="1"/>
  <c r="G464" i="1"/>
  <c r="H464" i="1"/>
  <c r="G461" i="1"/>
  <c r="H461" i="1"/>
  <c r="G460" i="1"/>
  <c r="H460" i="1"/>
  <c r="G451" i="1"/>
  <c r="H451" i="1"/>
  <c r="G446" i="1"/>
  <c r="H446" i="1"/>
  <c r="G439" i="1"/>
  <c r="H439" i="1"/>
  <c r="G434" i="1"/>
  <c r="H434" i="1"/>
  <c r="G431" i="1"/>
  <c r="H431" i="1"/>
  <c r="G426" i="1"/>
  <c r="H426" i="1"/>
  <c r="G425" i="1"/>
  <c r="H425" i="1"/>
  <c r="C633" i="1"/>
  <c r="G423" i="1"/>
  <c r="H423" i="1"/>
  <c r="F648" i="4"/>
  <c r="C642" i="1"/>
  <c r="G422" i="1"/>
  <c r="H422" i="1"/>
  <c r="F647" i="4"/>
  <c r="C641" i="1"/>
  <c r="G421" i="1"/>
  <c r="H421" i="1"/>
  <c r="G407" i="1"/>
  <c r="H407" i="1"/>
  <c r="G405" i="1"/>
  <c r="H405" i="1"/>
  <c r="G402" i="1"/>
  <c r="H402" i="1"/>
  <c r="G401" i="1"/>
  <c r="H401" i="1"/>
  <c r="G396" i="1"/>
  <c r="H396" i="1"/>
  <c r="G393" i="1"/>
  <c r="H393" i="1"/>
  <c r="G388" i="1"/>
  <c r="H388" i="1"/>
  <c r="G383" i="1"/>
  <c r="H383" i="1"/>
  <c r="G374" i="1"/>
  <c r="H374" i="1"/>
  <c r="G369" i="1"/>
  <c r="H369" i="1"/>
  <c r="H368" i="1"/>
  <c r="G361" i="1"/>
  <c r="H361" i="1"/>
  <c r="G357" i="1"/>
  <c r="H357" i="1"/>
  <c r="H356" i="1"/>
  <c r="C413" i="1"/>
  <c r="G353" i="1"/>
  <c r="H353" i="1"/>
  <c r="G350" i="1"/>
  <c r="H350" i="1"/>
  <c r="G349" i="1"/>
  <c r="H349" i="1"/>
  <c r="G344" i="1"/>
  <c r="H344" i="1"/>
  <c r="G341" i="1"/>
  <c r="H341" i="1"/>
  <c r="G336" i="1"/>
  <c r="H336" i="1"/>
  <c r="G331" i="1"/>
  <c r="H331" i="1"/>
  <c r="G322" i="1"/>
  <c r="H322" i="1"/>
  <c r="G317" i="1"/>
  <c r="H317" i="1"/>
  <c r="G316" i="1"/>
  <c r="H316" i="1"/>
  <c r="G309" i="1"/>
  <c r="H309" i="1"/>
  <c r="G305" i="1"/>
  <c r="H305" i="1"/>
  <c r="G304" i="1"/>
  <c r="H304" i="1"/>
  <c r="F417" i="4"/>
  <c r="C412" i="1"/>
  <c r="G303" i="1"/>
  <c r="H303" i="1"/>
  <c r="G294" i="1"/>
  <c r="H294" i="1"/>
  <c r="G293" i="1"/>
  <c r="H293" i="1"/>
  <c r="G285" i="1"/>
  <c r="H285" i="1"/>
  <c r="G279" i="1"/>
  <c r="H279" i="1"/>
  <c r="G274" i="1"/>
  <c r="H274" i="1"/>
  <c r="G270" i="1"/>
  <c r="H270" i="1"/>
  <c r="H269" i="1"/>
  <c r="G269" i="1"/>
  <c r="G265" i="1"/>
  <c r="H265" i="1"/>
  <c r="H259" i="1"/>
  <c r="G259" i="1"/>
  <c r="G258" i="1"/>
  <c r="H258" i="1"/>
  <c r="G253" i="1"/>
  <c r="H253" i="1"/>
  <c r="H250" i="1"/>
  <c r="G250" i="1"/>
  <c r="G246" i="1"/>
  <c r="H246" i="1"/>
  <c r="G242" i="1"/>
  <c r="H242" i="1"/>
  <c r="D226" i="1"/>
  <c r="E152" i="4"/>
  <c r="F230" i="4"/>
  <c r="C226" i="1"/>
  <c r="D152" i="4"/>
  <c r="G238" i="1"/>
  <c r="H238" i="1"/>
  <c r="G233" i="1"/>
  <c r="H233" i="1"/>
  <c r="G230" i="1"/>
  <c r="H230" i="1"/>
  <c r="G227" i="1"/>
  <c r="H227" i="1"/>
  <c r="G221" i="1"/>
  <c r="H221" i="1"/>
  <c r="G218" i="1"/>
  <c r="H218" i="1"/>
  <c r="G217" i="1"/>
  <c r="H217" i="1"/>
  <c r="G212" i="1"/>
  <c r="H212" i="1"/>
  <c r="G204" i="1"/>
  <c r="H204" i="1"/>
  <c r="G199" i="1"/>
  <c r="H199" i="1"/>
  <c r="G198" i="1"/>
  <c r="H198" i="1"/>
  <c r="G190" i="1"/>
  <c r="H190" i="1"/>
  <c r="G185" i="1"/>
  <c r="H185" i="1"/>
  <c r="G174" i="1"/>
  <c r="H174" i="1"/>
  <c r="G166" i="1"/>
  <c r="H166" i="1"/>
  <c r="G161" i="1"/>
  <c r="H161" i="1"/>
  <c r="G156" i="1"/>
  <c r="H156" i="1"/>
  <c r="G150" i="1"/>
  <c r="H150" i="1"/>
  <c r="G137" i="1"/>
  <c r="H137" i="1"/>
  <c r="G136" i="1"/>
  <c r="H136" i="1"/>
  <c r="G131" i="1"/>
  <c r="H131" i="1"/>
  <c r="G130" i="1"/>
  <c r="H130" i="1"/>
  <c r="G125" i="1"/>
  <c r="H125" i="1"/>
  <c r="G122" i="1"/>
  <c r="H122" i="1"/>
  <c r="G121" i="1"/>
  <c r="H121" i="1"/>
  <c r="G116" i="1"/>
  <c r="H116" i="1"/>
  <c r="G108" i="1"/>
  <c r="H108" i="1"/>
  <c r="G103" i="1"/>
  <c r="H103" i="1"/>
  <c r="G94" i="1"/>
  <c r="H94" i="1"/>
  <c r="G87" i="1"/>
  <c r="H87" i="1"/>
  <c r="G79" i="1"/>
  <c r="H79" i="1"/>
  <c r="G78" i="1"/>
  <c r="H78" i="1"/>
  <c r="G73" i="1"/>
  <c r="H73" i="1"/>
  <c r="G70" i="1"/>
  <c r="H70" i="1"/>
  <c r="G67" i="1"/>
  <c r="H67" i="1"/>
  <c r="G64" i="1"/>
  <c r="H64" i="1"/>
  <c r="G60" i="1"/>
  <c r="H60" i="1"/>
  <c r="G57" i="1"/>
  <c r="H57" i="1"/>
  <c r="G54" i="1"/>
  <c r="H54" i="1"/>
  <c r="G49" i="1"/>
  <c r="H49" i="1"/>
  <c r="G46" i="1"/>
  <c r="H46" i="1"/>
  <c r="G45" i="1"/>
  <c r="H45" i="1"/>
  <c r="G40" i="1"/>
  <c r="H40" i="1"/>
  <c r="G39" i="1"/>
  <c r="H39" i="1"/>
  <c r="G35" i="1"/>
  <c r="H35" i="1"/>
  <c r="G32" i="1"/>
  <c r="H32" i="1"/>
  <c r="G25" i="1"/>
  <c r="H25" i="1"/>
  <c r="G19" i="1"/>
  <c r="H19" i="1"/>
  <c r="G13" i="1"/>
  <c r="H13" i="1"/>
  <c r="G4" i="1"/>
  <c r="H4" i="1"/>
  <c r="D643" i="4"/>
  <c r="C417" i="1"/>
  <c r="B174" i="9"/>
  <c r="I1545" i="1"/>
  <c r="I1544" i="1"/>
  <c r="I1540" i="1"/>
  <c r="I1579" i="1"/>
  <c r="I1572" i="1"/>
  <c r="I1566" i="1"/>
  <c r="I1565" i="1"/>
  <c r="I1560" i="1"/>
  <c r="I1557" i="1"/>
  <c r="I1553" i="1"/>
  <c r="I1550" i="1"/>
  <c r="B207" i="9"/>
  <c r="F228" i="9"/>
  <c r="E180" i="9"/>
  <c r="B180" i="9" s="1"/>
  <c r="E309" i="9"/>
  <c r="B309" i="9" s="1"/>
  <c r="E308" i="9"/>
  <c r="B308" i="9" s="1"/>
  <c r="B300" i="9"/>
  <c r="C1621" i="1" l="1"/>
  <c r="I40" i="3"/>
  <c r="H1627" i="1"/>
  <c r="G1627" i="1"/>
  <c r="C1620" i="1"/>
  <c r="H1620" i="1" s="1"/>
  <c r="I39" i="3"/>
  <c r="K1480" i="9"/>
  <c r="G343" i="9"/>
  <c r="E343" i="9" s="1"/>
  <c r="B343" i="9" s="1"/>
  <c r="G1582" i="1"/>
  <c r="H1582" i="1"/>
  <c r="H19" i="9"/>
  <c r="E19" i="9" s="1"/>
  <c r="B19" i="9" s="1"/>
  <c r="G342" i="9"/>
  <c r="E342" i="9" s="1"/>
  <c r="E24" i="9"/>
  <c r="B24" i="9" s="1"/>
  <c r="F430" i="4"/>
  <c r="E639" i="4"/>
  <c r="D424" i="1"/>
  <c r="E640" i="4"/>
  <c r="D634" i="1" s="1"/>
  <c r="G485" i="1"/>
  <c r="H485" i="1"/>
  <c r="E417" i="4"/>
  <c r="D412" i="1" s="1"/>
  <c r="D355" i="1"/>
  <c r="E418" i="4"/>
  <c r="F360" i="4"/>
  <c r="G160" i="1"/>
  <c r="H160" i="1"/>
  <c r="H149" i="1"/>
  <c r="G149" i="1"/>
  <c r="H102" i="1"/>
  <c r="G102" i="1"/>
  <c r="E422" i="4"/>
  <c r="F6" i="4"/>
  <c r="D2" i="1"/>
  <c r="I17" i="3"/>
  <c r="G3" i="1"/>
  <c r="H3" i="1"/>
  <c r="H11" i="3"/>
  <c r="G1620" i="1"/>
  <c r="G1536" i="1"/>
  <c r="H1536" i="1"/>
  <c r="I9" i="3"/>
  <c r="K3" i="9"/>
  <c r="M3" i="9"/>
  <c r="G642" i="1"/>
  <c r="H642" i="1"/>
  <c r="G641" i="1"/>
  <c r="H641" i="1"/>
  <c r="E299" i="4"/>
  <c r="D148" i="1"/>
  <c r="I18" i="3"/>
  <c r="G226" i="1"/>
  <c r="H226" i="1"/>
  <c r="F152" i="4"/>
  <c r="D299" i="4"/>
  <c r="C148" i="1"/>
  <c r="H18" i="3"/>
  <c r="C637" i="1"/>
  <c r="B228" i="9"/>
  <c r="G1621" i="1" l="1"/>
  <c r="H1621" i="1"/>
  <c r="B342" i="9"/>
  <c r="E341" i="9"/>
  <c r="I11" i="3" s="1"/>
  <c r="F639" i="4"/>
  <c r="D633" i="1"/>
  <c r="H424" i="1"/>
  <c r="G424" i="1"/>
  <c r="G634" i="1"/>
  <c r="H634" i="1"/>
  <c r="G412" i="1"/>
  <c r="H412" i="1"/>
  <c r="G355" i="1"/>
  <c r="H355" i="1"/>
  <c r="F418" i="4"/>
  <c r="D413" i="1"/>
  <c r="D417" i="1"/>
  <c r="E643" i="4"/>
  <c r="F422" i="4"/>
  <c r="H2" i="1"/>
  <c r="G2" i="1"/>
  <c r="N3" i="9"/>
  <c r="G333" i="9"/>
  <c r="E333" i="9" s="1"/>
  <c r="H333" i="9"/>
  <c r="E300" i="4"/>
  <c r="D296" i="1" s="1"/>
  <c r="E301" i="4"/>
  <c r="D297" i="1" s="1"/>
  <c r="E423" i="4"/>
  <c r="D295" i="1"/>
  <c r="F299" i="4"/>
  <c r="D300" i="4"/>
  <c r="D301" i="4"/>
  <c r="D423" i="4"/>
  <c r="C295" i="1"/>
  <c r="G148" i="1"/>
  <c r="H148" i="1"/>
  <c r="H633" i="1" l="1"/>
  <c r="G633" i="1"/>
  <c r="G413" i="1"/>
  <c r="H413" i="1"/>
  <c r="G417" i="1"/>
  <c r="H417" i="1"/>
  <c r="F643" i="4"/>
  <c r="D637" i="1"/>
  <c r="E298" i="9"/>
  <c r="I8" i="3" s="1"/>
  <c r="B333" i="9"/>
  <c r="E424" i="4"/>
  <c r="D419" i="1" s="1"/>
  <c r="H20" i="9"/>
  <c r="E425" i="4"/>
  <c r="D420" i="1" s="1"/>
  <c r="E644" i="4"/>
  <c r="D418" i="1"/>
  <c r="F300" i="4"/>
  <c r="C296" i="1"/>
  <c r="F301" i="4"/>
  <c r="C297" i="1"/>
  <c r="D424" i="4"/>
  <c r="G20" i="9"/>
  <c r="F423" i="4"/>
  <c r="D425" i="4"/>
  <c r="D644" i="4"/>
  <c r="C418" i="1"/>
  <c r="G295" i="1"/>
  <c r="H295" i="1"/>
  <c r="H637" i="1" l="1"/>
  <c r="G637" i="1"/>
  <c r="E645" i="4"/>
  <c r="E646" i="4"/>
  <c r="D638" i="1"/>
  <c r="G296" i="1"/>
  <c r="H296" i="1"/>
  <c r="G297" i="1"/>
  <c r="H297" i="1"/>
  <c r="C419" i="1"/>
  <c r="F424" i="4"/>
  <c r="F425" i="4"/>
  <c r="C420" i="1"/>
  <c r="D645" i="4"/>
  <c r="F644" i="4"/>
  <c r="D646" i="4"/>
  <c r="C638" i="1"/>
  <c r="G418" i="1"/>
  <c r="H418" i="1"/>
  <c r="E20" i="9"/>
  <c r="B20" i="9" s="1"/>
  <c r="D639" i="1" l="1"/>
  <c r="E649" i="4"/>
  <c r="E650" i="4"/>
  <c r="D640" i="1"/>
  <c r="G419" i="1"/>
  <c r="H419" i="1"/>
  <c r="G420" i="1"/>
  <c r="H420" i="1"/>
  <c r="G297" i="9"/>
  <c r="E297" i="9" s="1"/>
  <c r="B297" i="9" s="1"/>
  <c r="C639" i="1"/>
  <c r="D649" i="4"/>
  <c r="F645" i="4"/>
  <c r="F646" i="4"/>
  <c r="D650" i="4"/>
  <c r="C640" i="1"/>
  <c r="G638" i="1"/>
  <c r="H638" i="1"/>
  <c r="D643" i="1" l="1"/>
  <c r="I19" i="3"/>
  <c r="D644" i="1"/>
  <c r="H7" i="3" s="1"/>
  <c r="I20" i="3"/>
  <c r="G639" i="1"/>
  <c r="H639" i="1"/>
  <c r="F649" i="4"/>
  <c r="C643" i="1"/>
  <c r="H19" i="3"/>
  <c r="F650" i="4"/>
  <c r="C644" i="1"/>
  <c r="H20" i="3"/>
  <c r="G640" i="1"/>
  <c r="H640" i="1"/>
  <c r="J3" i="9" l="1"/>
  <c r="G643" i="1"/>
  <c r="H643" i="1"/>
  <c r="G644" i="1"/>
  <c r="H644" i="1"/>
  <c r="H21" i="9" l="1"/>
  <c r="M15" i="9"/>
  <c r="M16" i="9"/>
  <c r="I8" i="9"/>
  <c r="J9" i="9"/>
  <c r="J5" i="9"/>
  <c r="I11" i="9"/>
  <c r="K12" i="9"/>
  <c r="J13" i="9"/>
  <c r="J12" i="9"/>
  <c r="J11" i="9"/>
  <c r="K8" i="9"/>
  <c r="J10" i="9"/>
  <c r="I9" i="9"/>
  <c r="I6" i="9"/>
  <c r="I5" i="9"/>
  <c r="J6" i="9"/>
  <c r="I12" i="9"/>
  <c r="K13" i="9"/>
  <c r="H22" i="9"/>
  <c r="L15" i="9"/>
  <c r="G17" i="9"/>
  <c r="J17" i="9"/>
  <c r="J7" i="9"/>
  <c r="I13" i="9"/>
  <c r="G21" i="9"/>
  <c r="H16" i="9"/>
  <c r="G15" i="9"/>
  <c r="H17" i="9"/>
  <c r="K9" i="9"/>
  <c r="H15" i="9"/>
  <c r="K5" i="9"/>
  <c r="L16" i="9"/>
  <c r="K6" i="9"/>
  <c r="K11" i="9"/>
  <c r="K7" i="9"/>
  <c r="G22" i="9"/>
  <c r="G16" i="9"/>
  <c r="I17" i="9"/>
  <c r="K10" i="9"/>
  <c r="J8" i="9"/>
  <c r="I7" i="9"/>
  <c r="G295" i="9"/>
  <c r="L293" i="9"/>
  <c r="F293" i="9" s="1"/>
  <c r="H295" i="9"/>
  <c r="G18" i="9"/>
  <c r="H18" i="9"/>
  <c r="F15" i="9" l="1"/>
  <c r="E7" i="9"/>
  <c r="B7" i="9" s="1"/>
  <c r="E295" i="9"/>
  <c r="E15" i="9"/>
  <c r="E11" i="9"/>
  <c r="B11" i="9" s="1"/>
  <c r="E21" i="9"/>
  <c r="B21" i="9" s="1"/>
  <c r="F16" i="9"/>
  <c r="E18" i="9"/>
  <c r="B18" i="9" s="1"/>
  <c r="F23" i="9"/>
  <c r="B293" i="9"/>
  <c r="E8" i="9"/>
  <c r="B8" i="9" s="1"/>
  <c r="E10" i="9"/>
  <c r="B10" i="9" s="1"/>
  <c r="E9" i="9"/>
  <c r="B9" i="9" s="1"/>
  <c r="E6" i="9"/>
  <c r="B6" i="9" s="1"/>
  <c r="E5" i="9"/>
  <c r="E12" i="9"/>
  <c r="B12" i="9" s="1"/>
  <c r="E17" i="9"/>
  <c r="B17" i="9" s="1"/>
  <c r="E13" i="9"/>
  <c r="B13" i="9" s="1"/>
  <c r="E22" i="9"/>
  <c r="B22" i="9" s="1"/>
  <c r="E16" i="9"/>
  <c r="B295" i="9" l="1"/>
  <c r="E23" i="9"/>
  <c r="I7" i="3" s="1"/>
  <c r="B15" i="9"/>
  <c r="F14" i="9"/>
  <c r="F3" i="9" s="1"/>
  <c r="B16" i="9"/>
  <c r="E14" i="9"/>
  <c r="I13" i="3" s="1"/>
  <c r="B5" i="9"/>
  <c r="E4" i="9"/>
  <c r="E3" i="9" l="1"/>
</calcChain>
</file>

<file path=xl/sharedStrings.xml><?xml version="1.0" encoding="utf-8"?>
<sst xmlns="http://schemas.openxmlformats.org/spreadsheetml/2006/main" count="4724" uniqueCount="3657">
  <si>
    <t>Obveznik:</t>
  </si>
  <si>
    <t>31753 - OPĆINA CESTICA</t>
  </si>
  <si>
    <t>Razina:</t>
  </si>
  <si>
    <t>22</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</si>
  <si>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</si>
  <si>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</si>
  <si>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</si>
  <si>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</si>
  <si>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</si>
  <si>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</si>
  <si>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</si>
  <si>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</si>
  <si>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</si>
  <si>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</si>
  <si>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</si>
  <si>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</si>
  <si>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</si>
  <si>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</si>
  <si>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</si>
  <si>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</si>
  <si>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</si>
  <si>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</si>
  <si>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</si>
  <si>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</si>
  <si>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</si>
  <si>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</si>
  <si>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</si>
  <si>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</si>
  <si>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</si>
  <si>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</si>
  <si>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</si>
  <si>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</si>
  <si>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</si>
  <si>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</si>
  <si>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</si>
  <si>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</si>
  <si>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</si>
  <si>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</si>
  <si>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</si>
  <si>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</si>
  <si>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</si>
  <si>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</si>
  <si>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</si>
  <si>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</si>
  <si>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</si>
  <si>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</si>
  <si>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</si>
  <si>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</si>
  <si>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</si>
  <si>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</si>
  <si>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</si>
  <si>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</si>
  <si>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</si>
  <si>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</si>
  <si>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</si>
  <si>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</si>
  <si>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</si>
  <si>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</si>
  <si>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</si>
  <si>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</si>
  <si>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</si>
  <si>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</si>
  <si>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</si>
  <si>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</si>
  <si>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</si>
  <si>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</si>
  <si>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</si>
  <si>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</si>
  <si>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</si>
  <si>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</si>
  <si>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</si>
  <si>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</si>
  <si>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</si>
  <si>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</si>
  <si>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</si>
  <si>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</si>
  <si>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</si>
  <si>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</si>
  <si>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</si>
  <si>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</si>
  <si>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</si>
  <si>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</si>
  <si>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</si>
  <si>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</si>
  <si>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</si>
  <si>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</si>
  <si>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</si>
  <si>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</si>
  <si>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</si>
  <si>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</si>
  <si>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</si>
  <si>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</si>
  <si>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</si>
  <si>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</si>
  <si>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</si>
  <si>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</si>
  <si>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</si>
  <si>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</si>
  <si>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</si>
  <si>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</si>
  <si>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</si>
  <si>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</si>
  <si>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</si>
  <si>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</si>
  <si>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</si>
  <si>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</si>
  <si>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</si>
  <si>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</si>
  <si>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</si>
  <si>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</si>
  <si>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</si>
  <si>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</si>
  <si>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</si>
  <si>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</si>
  <si>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</si>
  <si>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</si>
  <si>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</si>
  <si>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</si>
  <si>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</si>
  <si>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</si>
  <si>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</si>
  <si>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</si>
  <si>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</si>
  <si>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</si>
  <si>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</si>
  <si>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</si>
  <si>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</si>
  <si>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</si>
  <si>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</si>
  <si>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</si>
  <si>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</si>
  <si>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</si>
  <si>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</si>
  <si>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</si>
  <si>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</si>
  <si>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</si>
  <si>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</si>
  <si>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</si>
  <si>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</si>
  <si>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</si>
  <si>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</si>
  <si>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</si>
  <si>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</si>
  <si>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</si>
  <si>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</si>
  <si>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</si>
  <si>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</si>
  <si>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</si>
  <si>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</si>
  <si>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</si>
  <si>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</si>
  <si>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</si>
  <si>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</si>
  <si>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</si>
  <si>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</si>
  <si>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</si>
  <si>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</si>
  <si>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</si>
  <si>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</si>
  <si>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</si>
  <si>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</si>
  <si>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</si>
  <si>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</si>
  <si>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</si>
  <si>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</si>
  <si>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</si>
  <si>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</si>
  <si>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</si>
  <si>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</si>
  <si>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</si>
  <si>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</si>
  <si>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</si>
  <si>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</si>
  <si>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</si>
  <si>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</si>
  <si>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</si>
  <si>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</si>
  <si>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</si>
  <si>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</si>
  <si>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</si>
  <si>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</si>
  <si>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</si>
  <si>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</si>
  <si>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</si>
  <si>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</si>
  <si>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</si>
  <si>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</si>
  <si>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</si>
  <si>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</si>
  <si>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</si>
  <si>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</si>
  <si>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</si>
  <si>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</si>
  <si>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</si>
  <si>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</si>
  <si>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</si>
  <si>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</si>
  <si>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</si>
  <si>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</si>
  <si>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</si>
  <si>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</si>
  <si>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</si>
  <si>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</si>
  <si>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</si>
  <si>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</si>
  <si>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</si>
  <si>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</si>
  <si>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</si>
  <si>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</si>
  <si>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</si>
  <si>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</si>
  <si>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</si>
  <si>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</si>
  <si>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</si>
  <si>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</si>
  <si>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</si>
  <si>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</si>
  <si>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</si>
  <si>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</si>
  <si>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</si>
  <si>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</si>
  <si>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</si>
  <si>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</si>
  <si>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</si>
  <si>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</si>
  <si>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</si>
  <si>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</si>
  <si>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</si>
  <si>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</si>
  <si>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</si>
  <si>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</si>
  <si>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</si>
  <si>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</si>
  <si>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</si>
  <si>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</si>
  <si>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</si>
  <si>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</si>
  <si>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</si>
  <si>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</si>
  <si>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</si>
  <si>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</si>
  <si>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</si>
  <si>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</si>
  <si>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</si>
  <si>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</si>
  <si>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</si>
  <si>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</si>
  <si>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</si>
  <si>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</si>
  <si>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</si>
  <si>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</si>
  <si>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</si>
  <si>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</si>
  <si>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</si>
  <si>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</si>
  <si>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</si>
  <si>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</si>
  <si>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</si>
  <si>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</si>
  <si>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</si>
  <si>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</si>
  <si>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</si>
  <si>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</si>
  <si>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</si>
  <si>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</si>
  <si>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</si>
  <si>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</si>
  <si>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</si>
  <si>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</si>
  <si>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</si>
  <si>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</si>
  <si>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</si>
  <si>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</si>
  <si>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</si>
  <si>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</si>
  <si>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</si>
  <si>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</si>
  <si>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</si>
  <si>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</si>
  <si>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</si>
  <si>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</si>
  <si>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</si>
  <si>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</si>
  <si>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</si>
  <si>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</si>
  <si>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</si>
  <si>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</si>
  <si>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</si>
  <si>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</si>
  <si>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</si>
  <si>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</si>
  <si>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</si>
  <si>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</si>
  <si>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</si>
  <si>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</si>
  <si>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</si>
  <si>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</si>
  <si>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</si>
  <si>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</si>
  <si>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</si>
  <si>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</si>
  <si>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</si>
  <si>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</si>
  <si>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</si>
  <si>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</si>
  <si>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</si>
  <si>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</si>
  <si>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</si>
  <si>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</si>
  <si>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</si>
  <si>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</si>
  <si>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</si>
  <si>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</si>
  <si>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</si>
  <si>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</si>
  <si>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</si>
  <si>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</si>
  <si>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</si>
  <si>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</si>
  <si>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</si>
  <si>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</si>
  <si>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</si>
  <si>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</si>
  <si>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</si>
  <si>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</si>
  <si>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</si>
  <si>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</si>
  <si>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</si>
  <si>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</si>
  <si>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</si>
  <si>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</si>
  <si>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</si>
  <si>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</si>
  <si>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</si>
  <si>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</si>
  <si>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</si>
  <si>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</si>
  <si>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</si>
  <si>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</si>
  <si>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</si>
  <si>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</si>
  <si>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</si>
  <si>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</si>
  <si>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</si>
  <si>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</si>
  <si>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</si>
  <si>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</si>
  <si>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</si>
  <si>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</si>
  <si>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</si>
  <si>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</si>
  <si>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</si>
  <si>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</si>
  <si>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</si>
  <si>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</si>
  <si>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</si>
  <si>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</si>
  <si>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</si>
  <si>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</si>
  <si>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</si>
  <si>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</si>
  <si>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</si>
  <si>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</si>
  <si>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</si>
  <si>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</si>
  <si>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</si>
  <si>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</si>
  <si>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</si>
  <si>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</si>
  <si>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</si>
  <si>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</si>
  <si>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</si>
  <si>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</si>
  <si>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</si>
  <si>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</si>
  <si>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</si>
  <si>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</si>
  <si>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</si>
  <si>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</si>
  <si>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</si>
  <si>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</si>
  <si>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</si>
  <si>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</si>
  <si>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</si>
  <si>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</si>
  <si>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</si>
  <si>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</si>
  <si>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</si>
  <si>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</si>
  <si>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</si>
  <si>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</si>
  <si>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</si>
  <si>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</si>
  <si>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</si>
  <si>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</si>
  <si>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</si>
  <si>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</si>
  <si>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</si>
  <si>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</si>
  <si>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</si>
  <si>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</si>
  <si>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</si>
  <si>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</si>
  <si>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</si>
  <si>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</si>
  <si>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</si>
  <si>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</si>
  <si>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</si>
  <si>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</si>
  <si>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</si>
  <si>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</si>
  <si>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</si>
  <si>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</si>
  <si>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</si>
  <si>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</si>
  <si>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</si>
  <si>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</si>
  <si>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</si>
  <si>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</si>
  <si>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</si>
  <si>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</si>
  <si>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</si>
  <si>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</si>
  <si>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</si>
  <si>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</si>
  <si>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</si>
  <si>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</si>
  <si>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</si>
  <si>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</si>
  <si>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</si>
  <si>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</si>
  <si>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</si>
  <si>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</si>
  <si>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</si>
  <si>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</si>
  <si>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</si>
  <si>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</si>
  <si>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</si>
  <si>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</si>
  <si>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</si>
  <si>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</si>
  <si>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</si>
  <si>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</si>
  <si>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</si>
  <si>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</si>
  <si>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</si>
  <si>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</si>
  <si>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</si>
  <si>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</si>
  <si>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</si>
  <si>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</si>
  <si>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</si>
  <si>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</si>
  <si>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</si>
  <si>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</si>
  <si>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</si>
  <si>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</si>
  <si>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</si>
  <si>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</si>
  <si>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</si>
  <si>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</si>
  <si>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</si>
  <si>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</si>
  <si>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</si>
  <si>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</si>
  <si>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</si>
  <si>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</si>
  <si>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</si>
  <si>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</si>
  <si>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</si>
  <si>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</si>
  <si>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</si>
  <si>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</si>
  <si>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</si>
  <si>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</si>
  <si>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</si>
  <si>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</si>
  <si>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</si>
  <si>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</si>
  <si>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</si>
  <si>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</si>
  <si>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</si>
  <si>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</si>
  <si>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</si>
  <si>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</si>
  <si>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</si>
  <si>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</si>
  <si>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</si>
  <si>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</si>
  <si>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</si>
  <si>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</si>
  <si>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</si>
  <si>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</si>
  <si>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</si>
  <si>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</si>
  <si>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</si>
  <si>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</si>
  <si>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</si>
  <si>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</si>
  <si>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</si>
  <si>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</si>
  <si>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</si>
  <si>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</si>
  <si>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</si>
  <si>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</si>
  <si>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</si>
  <si>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</si>
  <si>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</si>
  <si>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</si>
  <si>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</si>
  <si>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</si>
  <si>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</si>
  <si>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</si>
  <si>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</si>
  <si>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</si>
  <si>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</si>
  <si>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</si>
  <si>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</si>
  <si>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</si>
  <si>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</si>
  <si>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</si>
  <si>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</si>
  <si>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</si>
  <si>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</si>
  <si>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</si>
  <si>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</si>
  <si>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</si>
  <si>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</si>
  <si>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</si>
  <si>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</si>
  <si>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</si>
  <si>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</si>
  <si>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</si>
  <si>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</si>
  <si>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</si>
  <si>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</si>
  <si>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</si>
  <si>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</si>
  <si>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</si>
  <si>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</si>
  <si>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</si>
  <si>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</si>
  <si>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</si>
  <si>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</si>
  <si>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</si>
  <si>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</si>
  <si>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</si>
  <si>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</si>
  <si>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</si>
  <si>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</si>
  <si>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</si>
  <si>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</si>
  <si>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</si>
  <si>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</si>
  <si>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</si>
  <si>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</si>
  <si>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</si>
  <si>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</si>
  <si>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</si>
  <si>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</si>
  <si>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</si>
  <si>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</si>
  <si>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</si>
  <si>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</si>
  <si>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</si>
  <si>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</si>
  <si>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</si>
  <si>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</si>
  <si>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</si>
  <si>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</si>
  <si>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</si>
  <si>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</si>
  <si>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</si>
  <si>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</si>
  <si>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</si>
  <si>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</si>
  <si>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</si>
  <si>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</si>
  <si>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</si>
  <si>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</si>
  <si>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</si>
  <si>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</si>
  <si>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</si>
  <si>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</si>
  <si>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</si>
  <si>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</si>
  <si>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</si>
  <si>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</si>
  <si>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</si>
  <si>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</si>
  <si>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</si>
  <si>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</si>
  <si>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</si>
  <si>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</si>
  <si>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</si>
  <si>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</si>
  <si>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</si>
  <si>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</si>
  <si>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</si>
  <si>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</si>
  <si>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</si>
  <si>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</si>
  <si>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</si>
  <si>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</si>
  <si>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</si>
  <si>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</si>
  <si>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</si>
  <si>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</si>
  <si>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</si>
  <si>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</si>
  <si>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</si>
  <si>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</si>
  <si>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</si>
  <si>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</si>
  <si>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</si>
  <si>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</si>
  <si>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</si>
  <si>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</si>
  <si>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</si>
  <si>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</si>
  <si>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</si>
  <si>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</si>
  <si>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</si>
  <si>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</si>
  <si>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</si>
  <si>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</si>
  <si>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</si>
  <si>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</si>
  <si>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</si>
  <si>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</si>
  <si>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</si>
  <si>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</si>
  <si>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</si>
  <si>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</si>
  <si>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</si>
  <si>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</si>
  <si>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</si>
  <si>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</si>
  <si>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</si>
  <si>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</si>
  <si>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</si>
  <si>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</si>
  <si>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</si>
  <si>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</si>
  <si>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</si>
  <si>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</si>
  <si>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</si>
  <si>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</si>
  <si>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</si>
  <si>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</si>
  <si>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</si>
  <si>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</si>
  <si>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</si>
  <si>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</si>
  <si>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</si>
  <si>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</si>
  <si>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</si>
  <si>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</si>
  <si>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</si>
  <si>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</si>
  <si>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</si>
  <si>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</si>
  <si>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</si>
  <si>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</si>
  <si>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</si>
  <si>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</si>
  <si>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</si>
  <si>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</si>
  <si>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</si>
  <si>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</si>
  <si>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</si>
  <si>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</si>
  <si>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</si>
  <si>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</si>
  <si>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</si>
  <si>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</si>
  <si>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</si>
  <si>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</si>
  <si>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</si>
  <si>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</si>
  <si>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</si>
  <si>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</si>
  <si>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</si>
  <si>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</si>
  <si>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</si>
  <si>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</si>
  <si>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</si>
  <si>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</si>
  <si>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</si>
  <si>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</si>
  <si>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</si>
  <si>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</si>
  <si>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</si>
  <si>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</si>
  <si>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</si>
  <si>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</si>
  <si>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</si>
  <si>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</si>
  <si>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</si>
  <si>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</si>
  <si>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</si>
  <si>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</si>
  <si>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</si>
  <si>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</si>
  <si>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</si>
  <si>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</si>
  <si>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</si>
  <si>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</si>
  <si>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</si>
  <si>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</si>
  <si>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</si>
  <si>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</si>
  <si>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</si>
  <si>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</si>
  <si>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</si>
  <si>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</si>
  <si>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</si>
  <si>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</si>
  <si>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</si>
  <si>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</si>
  <si>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</si>
  <si>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</si>
  <si>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</si>
  <si>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</si>
  <si>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</si>
  <si>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</si>
  <si>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</si>
  <si>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</si>
  <si>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</si>
  <si>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</si>
  <si>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</si>
  <si>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</si>
  <si>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</si>
  <si>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</si>
  <si>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</si>
  <si>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</si>
  <si>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</si>
  <si>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</si>
  <si>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</si>
  <si>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</si>
  <si>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</si>
  <si>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</si>
  <si>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</si>
  <si>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</si>
  <si>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</si>
  <si>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</si>
  <si>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</si>
  <si>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</si>
  <si>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</si>
  <si>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</si>
  <si>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</si>
  <si>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</si>
  <si>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</si>
  <si>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</si>
  <si>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</si>
  <si>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</si>
  <si>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</si>
  <si>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</si>
  <si>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</si>
  <si>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</si>
  <si>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</si>
  <si>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</si>
  <si>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</si>
  <si>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</si>
  <si>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</si>
  <si>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</si>
  <si>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</si>
  <si>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</si>
  <si>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</si>
  <si>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</si>
  <si>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</si>
  <si>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</si>
  <si>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</si>
  <si>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</si>
  <si>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</si>
  <si>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</si>
  <si>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</si>
  <si>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</si>
  <si>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</si>
  <si>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</si>
  <si>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</si>
  <si>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</si>
  <si>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</si>
  <si>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</si>
  <si>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</si>
  <si>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</si>
  <si>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</si>
  <si>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</si>
  <si>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</si>
  <si>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</si>
  <si>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</si>
  <si>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</si>
  <si>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</si>
  <si>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</si>
  <si>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</si>
  <si>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</si>
  <si>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</si>
  <si>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</si>
  <si>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</si>
  <si>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</si>
  <si>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</si>
  <si>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</si>
  <si>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</si>
  <si>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</si>
  <si>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</si>
  <si>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</si>
  <si>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</si>
  <si>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</si>
  <si>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</si>
  <si>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</si>
  <si>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</si>
  <si>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</si>
  <si>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</si>
  <si>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</si>
  <si>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</si>
  <si>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</si>
  <si>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</si>
  <si>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</si>
  <si>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</si>
  <si>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</si>
  <si>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</si>
  <si>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</si>
  <si>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</si>
  <si>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</si>
  <si>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</si>
  <si>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</si>
  <si>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</si>
  <si>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</si>
  <si>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</si>
  <si>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</si>
  <si>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</si>
  <si>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</si>
  <si>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</si>
  <si>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</si>
  <si>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</si>
  <si>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</si>
  <si>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</si>
  <si>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</si>
  <si>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</si>
  <si>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</si>
  <si>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</si>
  <si>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</si>
  <si>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</si>
  <si>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</si>
  <si>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</si>
  <si>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</si>
  <si>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</si>
  <si>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</si>
  <si>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</si>
  <si>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</si>
  <si>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</si>
  <si>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</si>
  <si>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</si>
  <si>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</si>
  <si>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</si>
  <si>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</si>
  <si>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</si>
  <si>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</si>
  <si>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</si>
  <si>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</si>
  <si>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</si>
  <si>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</si>
  <si>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</si>
  <si>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</si>
  <si>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</si>
  <si>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</si>
  <si>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</si>
  <si>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</si>
  <si>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</si>
  <si>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</si>
  <si>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</si>
  <si>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</si>
  <si>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</si>
  <si>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</si>
  <si>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</si>
  <si>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</si>
  <si>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</si>
  <si>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</si>
  <si>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</si>
  <si>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</si>
  <si>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</si>
  <si>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</si>
  <si>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</si>
  <si>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</si>
  <si>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</si>
  <si>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</si>
  <si>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</si>
  <si>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</si>
  <si>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</si>
  <si>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</si>
  <si>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</si>
  <si>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</si>
  <si>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</si>
  <si>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</si>
  <si>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</si>
  <si>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</si>
  <si>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</si>
  <si>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</si>
  <si>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</si>
  <si>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</si>
  <si>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</si>
  <si>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</si>
  <si>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</si>
  <si>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</si>
  <si>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</si>
  <si>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</si>
  <si>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</si>
  <si>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</si>
  <si>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</si>
  <si>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</si>
  <si>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</si>
  <si>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</si>
  <si>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</si>
  <si>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</si>
  <si>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</si>
  <si>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</si>
  <si>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</si>
  <si>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</si>
  <si>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</si>
  <si>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</si>
  <si>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</si>
  <si>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</si>
  <si>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</si>
  <si>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</si>
  <si>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</si>
  <si>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</si>
  <si>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</si>
  <si>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</si>
  <si>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</si>
  <si>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</si>
  <si>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</si>
  <si>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</si>
  <si>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</si>
  <si>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</si>
  <si>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</si>
  <si>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</si>
  <si>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</si>
  <si>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</si>
  <si>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</si>
  <si>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</si>
  <si>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</si>
  <si>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</si>
  <si>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</si>
  <si>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</si>
  <si>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</si>
  <si>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</si>
  <si>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</si>
  <si>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</si>
  <si>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</si>
  <si>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</si>
  <si>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</si>
  <si>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</si>
  <si>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</si>
  <si>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</si>
  <si>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</si>
  <si>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</si>
  <si>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</si>
  <si>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</si>
  <si>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</si>
  <si>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</si>
  <si>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</si>
  <si>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</si>
  <si>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</si>
  <si>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</si>
  <si>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</si>
  <si>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</si>
  <si>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</si>
  <si>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</si>
  <si>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</si>
  <si>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</si>
  <si>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</si>
  <si>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</si>
  <si>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</si>
  <si>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</si>
  <si>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</si>
  <si>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</si>
  <si>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</si>
  <si>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</si>
  <si>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</si>
  <si>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</si>
  <si>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</si>
  <si>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</si>
  <si>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</si>
  <si>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</si>
  <si>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</si>
  <si>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</si>
  <si>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</si>
  <si>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</si>
  <si>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</si>
  <si>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</si>
  <si>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</si>
  <si>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</si>
  <si>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</si>
  <si>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</si>
  <si>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</si>
  <si>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</si>
  <si>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</si>
  <si>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</si>
  <si>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</si>
  <si>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</si>
  <si>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</si>
  <si>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</si>
  <si>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</si>
  <si>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</si>
  <si>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</si>
  <si>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</si>
  <si>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</si>
  <si>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</si>
  <si>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</si>
  <si>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</si>
  <si>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</si>
  <si>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</si>
  <si>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</si>
  <si>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</si>
  <si>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</si>
  <si>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</si>
  <si>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</si>
  <si>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</si>
  <si>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</si>
  <si>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</si>
  <si>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</si>
  <si>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</si>
  <si>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</si>
  <si>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</si>
  <si>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</si>
  <si>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</si>
  <si>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</si>
  <si>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</si>
  <si>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</si>
  <si>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</si>
  <si>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</si>
  <si>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</si>
  <si>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</si>
  <si>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</si>
  <si>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</si>
  <si>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</si>
  <si>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</si>
  <si>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</si>
  <si>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</si>
  <si>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</si>
  <si>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</si>
  <si>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</si>
  <si>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</si>
  <si>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</si>
  <si>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</si>
  <si>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</si>
  <si>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</si>
  <si>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</si>
  <si>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</si>
  <si>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</si>
  <si>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</si>
  <si>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</si>
  <si>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</si>
  <si>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</si>
  <si>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</si>
  <si>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</si>
  <si>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</si>
  <si>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</si>
  <si>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</si>
  <si>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</si>
  <si>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</si>
  <si>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</si>
  <si>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</si>
  <si>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</si>
  <si>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</si>
  <si>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</si>
  <si>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</si>
  <si>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</si>
  <si>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</si>
  <si>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</si>
  <si>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</si>
  <si>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</si>
  <si>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</si>
  <si>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</si>
  <si>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</si>
  <si>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</si>
  <si>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</si>
  <si>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</si>
  <si>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</si>
  <si>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</si>
  <si>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</si>
  <si>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</si>
  <si>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</si>
  <si>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</si>
  <si>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</si>
  <si>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</si>
  <si>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</si>
  <si>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</si>
  <si>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</si>
  <si>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</si>
  <si>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</si>
  <si>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</si>
  <si>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</si>
  <si>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</si>
  <si>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</si>
  <si>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</si>
  <si>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</si>
  <si>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</si>
  <si>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</si>
  <si>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</si>
  <si>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</si>
  <si>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</si>
  <si>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</si>
  <si>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</si>
  <si>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</si>
  <si>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</si>
  <si>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</si>
  <si>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</si>
  <si>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</si>
  <si>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</si>
  <si>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</si>
  <si>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</si>
  <si>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</si>
  <si>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</si>
  <si>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</si>
  <si>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</si>
  <si>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</si>
  <si>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</si>
  <si>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</si>
  <si>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</si>
  <si>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</si>
  <si>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</si>
  <si>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</si>
  <si>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</si>
  <si>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</si>
  <si>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</si>
  <si>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</si>
  <si>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</si>
  <si>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</si>
  <si>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</si>
  <si>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</si>
  <si>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</si>
  <si>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</si>
  <si>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</si>
  <si>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</si>
  <si>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</si>
  <si>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</si>
  <si>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</si>
  <si>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</si>
  <si>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</si>
  <si>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</si>
  <si>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</si>
  <si>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</si>
  <si>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</si>
  <si>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</si>
  <si>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</si>
  <si>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</si>
  <si>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</si>
  <si>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</si>
  <si>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</si>
  <si>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</si>
  <si>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</si>
  <si>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</si>
  <si>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</si>
  <si>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</si>
  <si>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</si>
  <si>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</si>
  <si>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</si>
  <si>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</si>
  <si>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</si>
  <si>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</si>
  <si>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</si>
  <si>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</si>
  <si>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</si>
  <si>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</si>
  <si>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</si>
  <si>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</si>
  <si>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</si>
  <si>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</si>
  <si>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</si>
  <si>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</si>
  <si>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</si>
  <si>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</si>
  <si>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</si>
  <si>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</si>
  <si>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</si>
  <si>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</si>
  <si>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</si>
  <si>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</si>
  <si>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</si>
  <si>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</si>
  <si>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</si>
  <si>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</si>
  <si>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</si>
  <si>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</si>
  <si>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</si>
  <si>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</si>
  <si>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</si>
  <si>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</si>
  <si>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</si>
  <si>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</si>
  <si>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</si>
  <si>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</si>
  <si>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</si>
  <si>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</si>
  <si>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</si>
  <si>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</si>
  <si>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</si>
  <si>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</si>
  <si>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</si>
  <si>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</si>
  <si>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</si>
  <si>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</si>
  <si>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</si>
  <si>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</si>
  <si>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</si>
  <si>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</si>
  <si>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</si>
  <si>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</si>
  <si>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</si>
  <si>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</si>
  <si>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</si>
  <si>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</si>
  <si>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</si>
  <si>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</si>
  <si>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</si>
  <si>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</si>
  <si>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</si>
  <si>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</si>
  <si>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</si>
  <si>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</si>
  <si>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</si>
  <si>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</si>
  <si>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</si>
  <si>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</si>
  <si>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</si>
  <si>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</si>
  <si>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</si>
  <si>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</si>
  <si>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</si>
  <si>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</si>
  <si>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</si>
  <si>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</si>
  <si>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</si>
  <si>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</si>
  <si>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</si>
  <si>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</si>
  <si>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</si>
  <si>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</si>
  <si>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</si>
  <si>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</si>
  <si>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</si>
  <si>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</si>
  <si>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</si>
  <si>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</si>
  <si>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</si>
  <si>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</si>
  <si>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</si>
  <si>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</si>
  <si>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</si>
  <si>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</si>
  <si>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</si>
  <si>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</si>
  <si>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</si>
  <si>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</si>
  <si>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</si>
  <si>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</si>
  <si>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</si>
  <si>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</si>
  <si>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</si>
  <si>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</si>
  <si>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</si>
  <si>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</si>
  <si>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</si>
  <si>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</si>
  <si>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</si>
  <si>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</si>
  <si>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</si>
  <si>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</si>
  <si>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</si>
  <si>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</si>
  <si>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</si>
  <si>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</si>
  <si>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</si>
  <si>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</si>
  <si>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</si>
  <si>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</si>
  <si>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</si>
  <si>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</si>
  <si>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</si>
  <si>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</si>
  <si>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</si>
  <si>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</si>
  <si>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</si>
  <si>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</si>
  <si>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</si>
  <si>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</si>
  <si>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</si>
  <si>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</si>
  <si>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</si>
  <si>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</si>
  <si>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</si>
  <si>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</si>
  <si>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</si>
  <si>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</si>
  <si>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</si>
  <si>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</si>
  <si>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</si>
  <si>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</si>
  <si>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</si>
  <si>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</si>
  <si>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</si>
  <si>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</si>
  <si>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</si>
  <si>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</si>
  <si>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</si>
  <si>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</si>
  <si>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</si>
  <si>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</si>
  <si>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</si>
  <si>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</si>
  <si>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</si>
  <si>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</si>
  <si>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</si>
  <si>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</si>
  <si>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</si>
  <si>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</si>
  <si>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</si>
  <si>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</si>
  <si>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</si>
  <si>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</si>
  <si>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</si>
  <si>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</si>
  <si>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</si>
  <si>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</si>
  <si>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</si>
  <si>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</si>
  <si>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</si>
  <si>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</si>
  <si>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</si>
  <si>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</si>
  <si>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</si>
  <si>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</si>
  <si>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</si>
  <si>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</si>
  <si>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</si>
  <si>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</si>
  <si>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</si>
  <si>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</si>
  <si>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</si>
  <si>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</si>
  <si>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</si>
  <si>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</si>
  <si>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</si>
  <si>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</si>
  <si>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</si>
  <si>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</si>
  <si>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</si>
  <si>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</si>
  <si>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</si>
  <si>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</si>
  <si>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</si>
  <si>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</si>
  <si>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</si>
  <si>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</si>
  <si>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</si>
  <si>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</si>
  <si>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</si>
  <si>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</si>
  <si>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</si>
  <si>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</si>
  <si>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</si>
  <si>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</si>
  <si>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</si>
  <si>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</si>
  <si>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</si>
  <si>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</si>
  <si>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</si>
  <si>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</si>
  <si>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</si>
  <si>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</si>
  <si>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</si>
  <si>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</si>
  <si>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</si>
  <si>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</si>
  <si>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</si>
  <si>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</si>
  <si>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</si>
  <si>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</si>
  <si>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</si>
  <si>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</si>
  <si>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</si>
  <si>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</si>
  <si>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</si>
  <si>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</si>
  <si>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</si>
  <si>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</si>
  <si>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</si>
  <si>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</si>
  <si>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</si>
  <si>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</si>
  <si>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</si>
  <si>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</si>
  <si>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</si>
  <si>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</si>
  <si>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</si>
  <si>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</si>
  <si>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</si>
  <si>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</si>
  <si>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</si>
  <si>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</si>
  <si>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</si>
  <si>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</si>
  <si>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</si>
  <si>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</si>
  <si>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</si>
  <si>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</si>
  <si>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</si>
  <si>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</si>
  <si>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</si>
  <si>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</si>
  <si>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</si>
  <si>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</si>
  <si>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</si>
  <si>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</si>
  <si>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</si>
  <si>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</si>
  <si>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</si>
  <si>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</si>
  <si>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</si>
  <si>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</si>
  <si>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</si>
  <si>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</si>
  <si>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</si>
  <si>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</si>
  <si>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</si>
  <si>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</si>
  <si>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</si>
  <si>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</si>
  <si>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</si>
  <si>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</si>
  <si>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</si>
  <si>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</si>
  <si>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</si>
  <si>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</si>
  <si>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</si>
  <si>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</si>
  <si>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</si>
  <si>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</si>
  <si>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</si>
  <si>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</si>
  <si>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</si>
  <si>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</si>
  <si>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</si>
  <si>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</si>
  <si>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</si>
  <si>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</si>
  <si>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</si>
  <si>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</si>
  <si>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</si>
  <si>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</si>
  <si>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</si>
  <si>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</si>
  <si>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</si>
  <si>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</si>
  <si>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</si>
  <si>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</si>
  <si>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</si>
  <si>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</si>
  <si>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</si>
  <si>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</si>
  <si>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</si>
  <si>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</si>
  <si>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</si>
  <si>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</si>
  <si>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</si>
  <si>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</si>
  <si>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</si>
  <si>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</si>
  <si>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</si>
  <si>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</si>
  <si>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</si>
  <si>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</si>
  <si>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</si>
  <si>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</si>
  <si>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</si>
  <si>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</si>
  <si>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</si>
  <si>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</si>
  <si>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</si>
  <si>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</si>
  <si>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</si>
  <si>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</si>
  <si>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</si>
  <si>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</si>
  <si>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</si>
  <si>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</si>
  <si>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</si>
  <si>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</si>
  <si>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</si>
  <si>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</si>
  <si>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</si>
  <si>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</si>
  <si>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</si>
  <si>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</si>
  <si>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</si>
  <si>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</si>
  <si>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</si>
  <si>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</si>
  <si>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</si>
  <si>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</si>
  <si>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</si>
  <si>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</si>
  <si>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</si>
  <si>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</si>
  <si>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</si>
  <si>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</si>
  <si>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</si>
  <si>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</si>
  <si>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</si>
  <si>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</si>
  <si>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</si>
  <si>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</si>
  <si>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</si>
  <si>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</si>
  <si>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</si>
  <si>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</si>
  <si>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</si>
  <si>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</si>
  <si>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</si>
  <si>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</si>
  <si>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</si>
  <si>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</si>
  <si>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</si>
  <si>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</si>
  <si>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</si>
  <si>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</si>
  <si>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</si>
  <si>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</si>
  <si>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</si>
  <si>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</si>
  <si>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</si>
  <si>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</si>
  <si>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</si>
  <si>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</si>
  <si>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</si>
  <si>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</si>
  <si>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</si>
  <si>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</si>
  <si>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</si>
  <si>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</si>
  <si>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</si>
  <si>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</si>
  <si>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</si>
  <si>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</si>
  <si>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</si>
  <si>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</si>
  <si>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</si>
  <si>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</si>
  <si>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</si>
  <si>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</si>
  <si>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</si>
  <si>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</si>
  <si>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</si>
  <si>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</si>
  <si>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</si>
  <si>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</si>
  <si>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</si>
  <si>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</si>
  <si>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</si>
  <si>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</si>
  <si>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</si>
  <si>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</si>
  <si>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</si>
  <si>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</si>
  <si>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</si>
  <si>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</si>
  <si>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</si>
  <si>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</si>
  <si>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</si>
  <si>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</si>
  <si>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</si>
  <si>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</si>
  <si>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</si>
  <si>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</si>
  <si>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</si>
  <si>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</si>
  <si>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</si>
  <si>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</si>
  <si>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</si>
  <si>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</si>
  <si>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</si>
  <si>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</si>
  <si>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</si>
  <si>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</si>
  <si>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</si>
  <si>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</si>
  <si>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</si>
  <si>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</si>
  <si>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</si>
  <si>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</si>
  <si>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</si>
  <si>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</si>
  <si>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</si>
  <si>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</si>
  <si>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</si>
  <si>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</si>
  <si>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</si>
  <si>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</si>
  <si>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</si>
  <si>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</si>
  <si>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</si>
  <si>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</si>
  <si>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</si>
  <si>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</si>
  <si>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</si>
  <si>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</si>
  <si>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</si>
  <si>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</si>
  <si>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</si>
  <si>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</si>
  <si>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</si>
  <si>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</si>
  <si>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</si>
  <si>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</si>
  <si>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</si>
  <si>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</si>
  <si>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</si>
  <si>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</si>
  <si>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</si>
  <si>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</si>
  <si>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</si>
  <si>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</si>
  <si>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</si>
  <si>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</si>
  <si>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</si>
  <si>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</si>
  <si>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</si>
  <si>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</si>
  <si>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</si>
  <si>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</si>
  <si>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</si>
  <si>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</si>
  <si>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</si>
  <si>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</si>
  <si>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</si>
  <si>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</si>
  <si>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</si>
  <si>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</si>
  <si>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</si>
  <si>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</si>
  <si>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</si>
  <si>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</si>
  <si>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</si>
  <si>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</si>
  <si>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</si>
  <si>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</si>
  <si>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</si>
  <si>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</si>
  <si>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</si>
  <si>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</si>
  <si>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</si>
  <si>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</si>
  <si>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</si>
  <si>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</si>
  <si>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</si>
  <si>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</si>
  <si>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</si>
  <si>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</si>
  <si>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</si>
  <si>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</si>
  <si>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</si>
  <si>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</si>
  <si>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</si>
  <si>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</si>
  <si>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</si>
  <si>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</si>
  <si>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</si>
  <si>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</si>
  <si>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</si>
  <si>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</si>
  <si>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</si>
  <si>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</si>
  <si>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</si>
  <si>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</si>
  <si>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</si>
  <si>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</si>
  <si>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</si>
  <si>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</si>
  <si>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</si>
  <si>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</si>
  <si>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</si>
  <si>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</si>
  <si>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</si>
  <si>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</si>
  <si>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</si>
  <si>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</si>
  <si>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</si>
  <si>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</si>
  <si>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</si>
  <si>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</si>
  <si>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</si>
  <si>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</si>
  <si>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</si>
  <si>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</si>
  <si>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</si>
  <si>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</si>
  <si>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</si>
  <si>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</si>
  <si>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</si>
  <si>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</si>
  <si>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</si>
  <si>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</si>
  <si>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</si>
  <si>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</si>
  <si>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</si>
  <si>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</si>
  <si>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</si>
  <si>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</si>
  <si>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</si>
  <si>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</si>
  <si>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</si>
  <si>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</si>
  <si>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</si>
  <si>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</si>
  <si>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</si>
  <si>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</si>
  <si>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</si>
  <si>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</si>
  <si>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</si>
  <si>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</si>
  <si>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</si>
  <si>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</si>
  <si>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</si>
  <si>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</si>
  <si>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</si>
  <si>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</si>
  <si>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</si>
  <si>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</si>
  <si>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</si>
  <si>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</si>
  <si>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</si>
  <si>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</si>
  <si>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</si>
  <si>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</si>
  <si>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</si>
  <si>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</si>
  <si>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</si>
  <si>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</si>
  <si>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</si>
  <si>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</si>
  <si>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</si>
  <si>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</si>
  <si>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</si>
  <si>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</si>
  <si>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</si>
  <si>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</si>
  <si>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</si>
  <si>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</si>
  <si>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</si>
  <si>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</si>
  <si>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</si>
  <si>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</si>
  <si>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</si>
  <si>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</si>
  <si>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</si>
  <si>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</si>
  <si>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</si>
  <si>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</si>
  <si>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</si>
  <si>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</si>
  <si>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</si>
  <si>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</si>
  <si>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</si>
  <si>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</si>
  <si>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</si>
  <si>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</si>
  <si>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</si>
  <si>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</si>
  <si>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</si>
  <si>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</si>
  <si>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</si>
  <si>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</si>
  <si>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</si>
  <si>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</si>
  <si>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</si>
  <si>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</si>
  <si>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</si>
  <si>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</si>
  <si>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</si>
  <si>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</si>
  <si>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</si>
  <si>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</si>
  <si>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</si>
  <si>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</si>
  <si>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</si>
  <si>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</si>
  <si>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</si>
  <si>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</si>
  <si>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</si>
  <si>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</si>
  <si>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</si>
  <si>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</si>
  <si>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</si>
  <si>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</si>
  <si>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</si>
  <si>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</si>
  <si>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</si>
  <si>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</si>
  <si>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</si>
  <si>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</si>
  <si>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</si>
  <si>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</si>
  <si>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</si>
  <si>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</si>
  <si>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</si>
  <si>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</si>
  <si>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</si>
  <si>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</si>
  <si>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</si>
  <si>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</si>
  <si>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</si>
  <si>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</si>
  <si>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</si>
  <si>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</si>
  <si>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</si>
  <si>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</si>
  <si>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</si>
  <si>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</si>
  <si>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</si>
  <si>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</si>
  <si>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</si>
  <si>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</si>
  <si>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</si>
  <si>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</si>
  <si>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</si>
  <si>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</si>
  <si>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</si>
  <si>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</si>
  <si>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</si>
  <si>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</si>
  <si>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</si>
  <si>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</si>
  <si>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</si>
  <si>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</si>
  <si>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</si>
  <si>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</si>
  <si>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</si>
  <si>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</si>
  <si>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</si>
  <si>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</si>
  <si>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</si>
  <si>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</si>
  <si>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</si>
  <si>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</si>
  <si>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</si>
  <si>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</si>
  <si>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</si>
  <si>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</si>
  <si>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</si>
  <si>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</si>
  <si>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</si>
  <si>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</si>
  <si>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</si>
  <si>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</si>
  <si>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</si>
  <si>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</si>
  <si>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</si>
  <si>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</si>
  <si>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</si>
  <si>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</si>
  <si>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</si>
  <si>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</si>
  <si>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</si>
  <si>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</si>
  <si>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</si>
  <si>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</si>
  <si>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</si>
  <si>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</si>
  <si>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</si>
  <si>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</si>
  <si>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</si>
  <si>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</si>
  <si>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</si>
  <si>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</si>
  <si>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</si>
  <si>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</si>
  <si>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</si>
  <si>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</si>
  <si>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</si>
  <si>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</si>
  <si>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</si>
  <si>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</si>
  <si>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</si>
  <si>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</si>
  <si>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</si>
  <si>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</si>
  <si>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</si>
  <si>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</si>
  <si>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</si>
  <si>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</si>
  <si>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</si>
  <si>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</si>
  <si>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</si>
  <si>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</si>
  <si>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</si>
  <si>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</si>
  <si>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</si>
  <si>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</si>
  <si>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</si>
  <si>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</si>
  <si>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</si>
  <si>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</si>
  <si>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</si>
  <si>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</si>
  <si>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</si>
  <si>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</si>
  <si>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</si>
  <si>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</si>
  <si>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</si>
  <si>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</si>
  <si>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</si>
  <si>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</si>
  <si>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</si>
  <si>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</si>
  <si>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</si>
  <si>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</si>
  <si>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</si>
  <si>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</si>
  <si>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</si>
  <si>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</si>
  <si>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</si>
  <si>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</si>
  <si>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</si>
  <si>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</si>
  <si>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</si>
  <si>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</si>
  <si>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</si>
  <si>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</si>
  <si>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</si>
  <si>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</si>
  <si>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</si>
  <si>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</si>
  <si>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</si>
  <si>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</si>
  <si>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</si>
  <si>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</si>
  <si>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</si>
  <si>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</si>
  <si>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</si>
  <si>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</si>
  <si>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</si>
  <si>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</si>
  <si>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</si>
  <si>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</si>
  <si>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</si>
  <si>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</si>
  <si>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</si>
  <si>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</si>
  <si>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</si>
  <si>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</si>
  <si>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</si>
  <si>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</si>
  <si>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</si>
  <si>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</si>
  <si>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</si>
  <si>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</si>
  <si>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</si>
  <si>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</si>
  <si>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</si>
  <si>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</si>
  <si>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</si>
  <si>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</si>
  <si>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</si>
  <si>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</si>
  <si>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</si>
  <si>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</si>
  <si>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</si>
  <si>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</si>
  <si>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</si>
  <si>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</si>
  <si>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</si>
  <si>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</si>
  <si>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</si>
  <si>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</si>
  <si>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</si>
  <si>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</si>
  <si>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</si>
  <si>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</si>
  <si>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CESTICA</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</si>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</sst>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2016723.74</v>
      </c>
      <c r="D2" s="7">
        <f>'PR-RAS'!E6</f>
        <v>2194351.0300000003</v>
      </c>
      <c r="E2" s="7">
        <v>0</v>
      </c>
      <c r="F2" s="7">
        <v>0</v>
      </c>
      <c r="G2" s="8">
        <f t="shared" ref="G2:G274" si="0">(B2/1000)*(C2*1+D2*2)</f>
        <v>6405.4258000000009</v>
      </c>
      <c r="H2" s="8">
        <f t="shared" ref="H2:H274" si="1">ABS(C2-ROUND(C2,0))+ABS(D2-ROUND(D2,0))</f>
        <v>0.29000000027008355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921035.61</v>
      </c>
      <c r="D3" s="2">
        <f>'PR-RAS'!E7</f>
        <v>1309637.74</v>
      </c>
      <c r="E3" s="2">
        <v>0</v>
      </c>
      <c r="F3" s="2">
        <v>0</v>
      </c>
      <c r="G3" s="3">
        <f t="shared" si="0"/>
        <v>7080.6221800000003</v>
      </c>
      <c r="H3" s="3">
        <f t="shared" si="1"/>
        <v>0.65000000002328306</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861649.3</v>
      </c>
      <c r="D4" s="2">
        <f>'PR-RAS'!E8</f>
        <v>1271877.94</v>
      </c>
      <c r="E4" s="2">
        <v>0</v>
      </c>
      <c r="F4" s="2">
        <v>0</v>
      </c>
      <c r="G4" s="3">
        <f t="shared" si="0"/>
        <v>10216.215539999999</v>
      </c>
      <c r="H4" s="3">
        <f t="shared" si="1"/>
        <v>0.36000000010244548</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861649.3</v>
      </c>
      <c r="D5" s="2">
        <f>'PR-RAS'!E9</f>
        <v>1271877.94</v>
      </c>
      <c r="E5" s="2">
        <v>0</v>
      </c>
      <c r="F5" s="2">
        <v>0</v>
      </c>
      <c r="G5" s="3">
        <f t="shared" si="0"/>
        <v>13621.620719999999</v>
      </c>
      <c r="H5" s="3">
        <f t="shared" si="1"/>
        <v>0.36000000010244548</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49855.62</v>
      </c>
      <c r="D19" s="2">
        <f>'PR-RAS'!E23</f>
        <v>27465.040000000001</v>
      </c>
      <c r="E19" s="2">
        <v>0</v>
      </c>
      <c r="F19" s="2">
        <v>0</v>
      </c>
      <c r="G19" s="3">
        <f t="shared" si="0"/>
        <v>1886.1426000000001</v>
      </c>
      <c r="H19" s="3">
        <f t="shared" si="1"/>
        <v>0.41999999999825377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1624.43</v>
      </c>
      <c r="D20" s="2">
        <f>'PR-RAS'!E24</f>
        <v>2941.7</v>
      </c>
      <c r="E20" s="2">
        <v>0</v>
      </c>
      <c r="F20" s="2">
        <v>0</v>
      </c>
      <c r="G20" s="3">
        <f t="shared" si="0"/>
        <v>142.64876999999998</v>
      </c>
      <c r="H20" s="3">
        <f t="shared" si="1"/>
        <v>0.73000000000024556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48231.19</v>
      </c>
      <c r="D23" s="2">
        <f>'PR-RAS'!E27</f>
        <v>24523.34</v>
      </c>
      <c r="E23" s="2">
        <v>0</v>
      </c>
      <c r="F23" s="2">
        <v>0</v>
      </c>
      <c r="G23" s="3">
        <f t="shared" si="0"/>
        <v>2140.1131399999999</v>
      </c>
      <c r="H23" s="3">
        <f t="shared" si="1"/>
        <v>0.53000000000247383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9522.84</v>
      </c>
      <c r="D25" s="2">
        <f>'PR-RAS'!E29</f>
        <v>10293.16</v>
      </c>
      <c r="E25" s="2">
        <v>0</v>
      </c>
      <c r="F25" s="2">
        <v>0</v>
      </c>
      <c r="G25" s="3">
        <f t="shared" si="0"/>
        <v>722.61984000000007</v>
      </c>
      <c r="H25" s="3">
        <f t="shared" si="1"/>
        <v>0.31999999999970896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9522.84</v>
      </c>
      <c r="D27" s="2">
        <f>'PR-RAS'!E31</f>
        <v>10293.16</v>
      </c>
      <c r="E27" s="2">
        <v>0</v>
      </c>
      <c r="F27" s="2">
        <v>0</v>
      </c>
      <c r="G27" s="3">
        <f t="shared" si="0"/>
        <v>782.83816000000002</v>
      </c>
      <c r="H27" s="3">
        <f t="shared" si="1"/>
        <v>0.31999999999970896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7.85</v>
      </c>
      <c r="D35" s="2">
        <f>'PR-RAS'!E39</f>
        <v>1.6</v>
      </c>
      <c r="E35" s="2">
        <v>0</v>
      </c>
      <c r="F35" s="2">
        <v>0</v>
      </c>
      <c r="G35" s="3">
        <f t="shared" si="0"/>
        <v>0.37570000000000003</v>
      </c>
      <c r="H35" s="3">
        <f t="shared" si="1"/>
        <v>0.55000000000000027</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7.85</v>
      </c>
      <c r="D38" s="2">
        <f>'PR-RAS'!E42</f>
        <v>1.6</v>
      </c>
      <c r="E38" s="2">
        <v>0</v>
      </c>
      <c r="F38" s="2">
        <v>0</v>
      </c>
      <c r="G38" s="3">
        <f t="shared" si="0"/>
        <v>0.40884999999999999</v>
      </c>
      <c r="H38" s="3">
        <f t="shared" si="1"/>
        <v>0.55000000000000027</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890290.21000000008</v>
      </c>
      <c r="D45" s="2">
        <f>'PR-RAS'!E49</f>
        <v>742173.78</v>
      </c>
      <c r="E45" s="2">
        <v>0</v>
      </c>
      <c r="F45" s="2">
        <v>0</v>
      </c>
      <c r="G45" s="3">
        <f t="shared" si="0"/>
        <v>104484.06187999999</v>
      </c>
      <c r="H45" s="3">
        <f t="shared" si="1"/>
        <v>0.43000000005122274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85100</v>
      </c>
      <c r="D54" s="2">
        <f>'PR-RAS'!E58</f>
        <v>69009.41</v>
      </c>
      <c r="E54" s="2">
        <v>0</v>
      </c>
      <c r="F54" s="2">
        <v>0</v>
      </c>
      <c r="G54" s="3">
        <f t="shared" si="0"/>
        <v>11825.29746</v>
      </c>
      <c r="H54" s="3">
        <f t="shared" si="1"/>
        <v>0.41000000000349246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27782.46</v>
      </c>
      <c r="E55" s="2">
        <v>0</v>
      </c>
      <c r="F55" s="2">
        <v>0</v>
      </c>
      <c r="G55" s="3">
        <f t="shared" si="0"/>
        <v>3000.5056799999998</v>
      </c>
      <c r="H55" s="3">
        <f t="shared" si="1"/>
        <v>0.45999999999912689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85100</v>
      </c>
      <c r="D56" s="2">
        <f>'PR-RAS'!E60</f>
        <v>41226.949999999997</v>
      </c>
      <c r="E56" s="2">
        <v>0</v>
      </c>
      <c r="F56" s="2">
        <v>0</v>
      </c>
      <c r="G56" s="3">
        <f t="shared" si="0"/>
        <v>9215.4645</v>
      </c>
      <c r="H56" s="3">
        <f t="shared" si="1"/>
        <v>5.0000000002910383E-2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21249.3</v>
      </c>
      <c r="D57" s="2">
        <f>'PR-RAS'!E61</f>
        <v>12094.45</v>
      </c>
      <c r="E57" s="2">
        <v>0</v>
      </c>
      <c r="F57" s="2">
        <v>0</v>
      </c>
      <c r="G57" s="3">
        <f t="shared" si="0"/>
        <v>2544.5391999999997</v>
      </c>
      <c r="H57" s="3">
        <f t="shared" si="1"/>
        <v>0.75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21249.3</v>
      </c>
      <c r="D58" s="2">
        <f>'PR-RAS'!E62</f>
        <v>0</v>
      </c>
      <c r="E58" s="2">
        <v>0</v>
      </c>
      <c r="F58" s="2">
        <v>0</v>
      </c>
      <c r="G58" s="3">
        <f t="shared" si="0"/>
        <v>1211.2101</v>
      </c>
      <c r="H58" s="3">
        <f t="shared" si="1"/>
        <v>0.2999999999992724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12094.45</v>
      </c>
      <c r="E59" s="2">
        <v>0</v>
      </c>
      <c r="F59" s="2">
        <v>0</v>
      </c>
      <c r="G59" s="3">
        <f t="shared" si="0"/>
        <v>1402.9562000000001</v>
      </c>
      <c r="H59" s="3">
        <f t="shared" si="1"/>
        <v>0.4500000000007276</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619074.26</v>
      </c>
      <c r="D60" s="2">
        <f>'PR-RAS'!E64</f>
        <v>631045.92000000004</v>
      </c>
      <c r="E60" s="2">
        <v>0</v>
      </c>
      <c r="F60" s="2">
        <v>0</v>
      </c>
      <c r="G60" s="3">
        <f t="shared" si="0"/>
        <v>110988.7999</v>
      </c>
      <c r="H60" s="3">
        <f t="shared" si="1"/>
        <v>0.33999999996740371</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619074.26</v>
      </c>
      <c r="D63" s="2">
        <f>'PR-RAS'!E67</f>
        <v>631045.92000000004</v>
      </c>
      <c r="E63" s="2">
        <v>0</v>
      </c>
      <c r="F63" s="2">
        <v>0</v>
      </c>
      <c r="G63" s="3">
        <f>(B63/1000)*(C63*1+D63*2)</f>
        <v>116632.2982</v>
      </c>
      <c r="H63" s="3">
        <f>ABS(C63-ROUND(C63,0))+ABS(D63-ROUND(D63,0))</f>
        <v>0.33999999996740371</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164866.65</v>
      </c>
      <c r="D70" s="2">
        <f>'PR-RAS'!E74</f>
        <v>30024</v>
      </c>
      <c r="E70" s="2">
        <v>0</v>
      </c>
      <c r="F70" s="2">
        <v>0</v>
      </c>
      <c r="G70" s="3">
        <f t="shared" si="0"/>
        <v>15519.110850000001</v>
      </c>
      <c r="H70" s="3">
        <f t="shared" si="1"/>
        <v>0.35000000000582077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30024</v>
      </c>
      <c r="E71" s="2">
        <v>0</v>
      </c>
      <c r="F71" s="2">
        <v>0</v>
      </c>
      <c r="G71" s="3">
        <f t="shared" si="0"/>
        <v>4203.3600000000006</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164866.65</v>
      </c>
      <c r="D72" s="2">
        <f>'PR-RAS'!E76</f>
        <v>0</v>
      </c>
      <c r="E72" s="2">
        <v>0</v>
      </c>
      <c r="F72" s="2">
        <v>0</v>
      </c>
      <c r="G72" s="3">
        <f t="shared" si="0"/>
        <v>11705.532149999999</v>
      </c>
      <c r="H72" s="3">
        <f t="shared" si="1"/>
        <v>0.35000000000582077</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105952.01000000001</v>
      </c>
      <c r="D78" s="2">
        <f>'PR-RAS'!E82</f>
        <v>40832.740000000005</v>
      </c>
      <c r="E78" s="2">
        <v>0</v>
      </c>
      <c r="F78" s="2">
        <v>0</v>
      </c>
      <c r="G78" s="3">
        <f t="shared" si="0"/>
        <v>14446.546730000002</v>
      </c>
      <c r="H78" s="3">
        <f t="shared" si="1"/>
        <v>0.27000000000407454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626.91</v>
      </c>
      <c r="D79" s="2">
        <f>'PR-RAS'!E83</f>
        <v>275.33</v>
      </c>
      <c r="E79" s="2">
        <v>0</v>
      </c>
      <c r="F79" s="2">
        <v>0</v>
      </c>
      <c r="G79" s="3">
        <f t="shared" si="0"/>
        <v>91.850459999999998</v>
      </c>
      <c r="H79" s="3">
        <f t="shared" si="1"/>
        <v>0.42000000000001592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626.91</v>
      </c>
      <c r="D82" s="2">
        <f>'PR-RAS'!E86</f>
        <v>275.33</v>
      </c>
      <c r="E82" s="2">
        <v>0</v>
      </c>
      <c r="F82" s="2">
        <v>0</v>
      </c>
      <c r="G82" s="3">
        <f t="shared" si="0"/>
        <v>95.383169999999993</v>
      </c>
      <c r="H82" s="3">
        <f t="shared" si="1"/>
        <v>0.42000000000001592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105325.1</v>
      </c>
      <c r="D87" s="2">
        <f>'PR-RAS'!E91</f>
        <v>40557.410000000003</v>
      </c>
      <c r="E87" s="2">
        <v>0</v>
      </c>
      <c r="F87" s="2">
        <v>0</v>
      </c>
      <c r="G87" s="3">
        <f t="shared" si="0"/>
        <v>16033.833119999999</v>
      </c>
      <c r="H87" s="3">
        <f t="shared" si="1"/>
        <v>0.51000000000931323</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265.44</v>
      </c>
      <c r="D88" s="2">
        <f>'PR-RAS'!E92</f>
        <v>265.44</v>
      </c>
      <c r="E88" s="2">
        <v>0</v>
      </c>
      <c r="F88" s="2">
        <v>0</v>
      </c>
      <c r="G88" s="3">
        <f t="shared" si="0"/>
        <v>69.279839999999993</v>
      </c>
      <c r="H88" s="3">
        <f t="shared" si="1"/>
        <v>0.87999999999999545</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7126.05</v>
      </c>
      <c r="D89" s="2">
        <f>'PR-RAS'!E93</f>
        <v>4353.17</v>
      </c>
      <c r="E89" s="2">
        <v>0</v>
      </c>
      <c r="F89" s="2">
        <v>0</v>
      </c>
      <c r="G89" s="3">
        <f t="shared" si="0"/>
        <v>1393.2503199999999</v>
      </c>
      <c r="H89" s="3">
        <f t="shared" si="1"/>
        <v>0.22000000000025466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97933.61</v>
      </c>
      <c r="D90" s="2">
        <f>'PR-RAS'!E94</f>
        <v>35938.800000000003</v>
      </c>
      <c r="E90" s="2">
        <v>0</v>
      </c>
      <c r="F90" s="2">
        <v>0</v>
      </c>
      <c r="G90" s="3">
        <f t="shared" si="0"/>
        <v>15113.197690000001</v>
      </c>
      <c r="H90" s="3">
        <f t="shared" si="1"/>
        <v>0.58999999999650754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75645.19</v>
      </c>
      <c r="D102" s="2">
        <f>'PR-RAS'!E106</f>
        <v>97156.84</v>
      </c>
      <c r="E102" s="2">
        <v>0</v>
      </c>
      <c r="F102" s="2">
        <v>0</v>
      </c>
      <c r="G102" s="3">
        <f t="shared" si="0"/>
        <v>27265.845870000001</v>
      </c>
      <c r="H102" s="3">
        <f t="shared" si="1"/>
        <v>0.35000000000582077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0.82</v>
      </c>
      <c r="D103" s="2">
        <f>'PR-RAS'!E107</f>
        <v>68.13</v>
      </c>
      <c r="E103" s="2">
        <v>0</v>
      </c>
      <c r="F103" s="2">
        <v>0</v>
      </c>
      <c r="G103" s="3">
        <f t="shared" si="0"/>
        <v>13.982159999999997</v>
      </c>
      <c r="H103" s="3">
        <f t="shared" si="1"/>
        <v>0.3099999999999955</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0.82</v>
      </c>
      <c r="D106" s="2">
        <f>'PR-RAS'!E110</f>
        <v>0</v>
      </c>
      <c r="E106" s="2">
        <v>0</v>
      </c>
      <c r="F106" s="2">
        <v>0</v>
      </c>
      <c r="G106" s="3">
        <f t="shared" si="0"/>
        <v>8.6099999999999996E-2</v>
      </c>
      <c r="H106" s="3">
        <f t="shared" si="1"/>
        <v>0.18000000000000005</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68.13</v>
      </c>
      <c r="E107" s="2">
        <v>0</v>
      </c>
      <c r="F107" s="2">
        <v>0</v>
      </c>
      <c r="G107" s="3">
        <f t="shared" si="0"/>
        <v>14.443559999999998</v>
      </c>
      <c r="H107" s="3">
        <f t="shared" si="1"/>
        <v>0.12999999999999545</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22503.100000000002</v>
      </c>
      <c r="D108" s="2">
        <f>'PR-RAS'!E112</f>
        <v>2631.24</v>
      </c>
      <c r="E108" s="2">
        <v>0</v>
      </c>
      <c r="F108" s="2">
        <v>0</v>
      </c>
      <c r="G108" s="3">
        <f t="shared" si="0"/>
        <v>2970.9170600000002</v>
      </c>
      <c r="H108" s="3">
        <f t="shared" si="1"/>
        <v>0.34000000000196451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394.61</v>
      </c>
      <c r="D111" s="2">
        <f>'PR-RAS'!E115</f>
        <v>15.1</v>
      </c>
      <c r="E111" s="2">
        <v>0</v>
      </c>
      <c r="F111" s="2">
        <v>0</v>
      </c>
      <c r="G111" s="3">
        <f t="shared" si="0"/>
        <v>46.729100000000003</v>
      </c>
      <c r="H111" s="3">
        <f t="shared" si="1"/>
        <v>0.489999999999986</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22108.49</v>
      </c>
      <c r="D113" s="2">
        <f>'PR-RAS'!E117</f>
        <v>2616.14</v>
      </c>
      <c r="E113" s="2">
        <v>0</v>
      </c>
      <c r="F113" s="2">
        <v>0</v>
      </c>
      <c r="G113" s="3">
        <f t="shared" si="0"/>
        <v>3062.16624</v>
      </c>
      <c r="H113" s="3">
        <f t="shared" si="1"/>
        <v>0.63000000000147338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53141.270000000004</v>
      </c>
      <c r="D116" s="2">
        <f>'PR-RAS'!E120</f>
        <v>94457.47</v>
      </c>
      <c r="E116" s="2">
        <v>0</v>
      </c>
      <c r="F116" s="2">
        <v>0</v>
      </c>
      <c r="G116" s="3">
        <f t="shared" si="0"/>
        <v>27836.464150000003</v>
      </c>
      <c r="H116" s="3">
        <f t="shared" si="1"/>
        <v>0.74000000000523869</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3586.15</v>
      </c>
      <c r="D117" s="2">
        <f>'PR-RAS'!E121</f>
        <v>103.62</v>
      </c>
      <c r="E117" s="2">
        <v>0</v>
      </c>
      <c r="F117" s="2">
        <v>0</v>
      </c>
      <c r="G117" s="3">
        <f t="shared" si="0"/>
        <v>440.03324000000003</v>
      </c>
      <c r="H117" s="3">
        <f t="shared" si="1"/>
        <v>0.5300000000000864</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49555.12</v>
      </c>
      <c r="D118" s="2">
        <f>'PR-RAS'!E122</f>
        <v>94353.85</v>
      </c>
      <c r="E118" s="2">
        <v>0</v>
      </c>
      <c r="F118" s="2">
        <v>0</v>
      </c>
      <c r="G118" s="3">
        <f t="shared" si="0"/>
        <v>27876.749940000002</v>
      </c>
      <c r="H118" s="3">
        <f t="shared" si="1"/>
        <v>0.26999999999679858</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23800.719999999998</v>
      </c>
      <c r="D136" s="2">
        <f>'PR-RAS'!E140</f>
        <v>4549.9299999999994</v>
      </c>
      <c r="E136" s="2">
        <v>0</v>
      </c>
      <c r="F136" s="2">
        <v>0</v>
      </c>
      <c r="G136" s="3">
        <f t="shared" si="0"/>
        <v>4441.5782999999992</v>
      </c>
      <c r="H136" s="3">
        <f t="shared" si="1"/>
        <v>0.35000000000309228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201.67</v>
      </c>
      <c r="D137" s="2">
        <f>'PR-RAS'!E141</f>
        <v>234.95</v>
      </c>
      <c r="E137" s="2">
        <v>0</v>
      </c>
      <c r="F137" s="2">
        <v>0</v>
      </c>
      <c r="G137" s="3">
        <f t="shared" si="0"/>
        <v>91.333519999999993</v>
      </c>
      <c r="H137" s="3">
        <f t="shared" si="1"/>
        <v>0.38000000000002387</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201.67</v>
      </c>
      <c r="D146" s="2">
        <f>'PR-RAS'!E150</f>
        <v>234.95</v>
      </c>
      <c r="E146" s="2">
        <v>0</v>
      </c>
      <c r="F146" s="2">
        <v>0</v>
      </c>
      <c r="G146" s="3">
        <f t="shared" si="0"/>
        <v>97.377649999999988</v>
      </c>
      <c r="H146" s="3">
        <f t="shared" si="1"/>
        <v>0.38000000000002387</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23599.05</v>
      </c>
      <c r="D147" s="2">
        <f>'PR-RAS'!E151</f>
        <v>4314.9799999999996</v>
      </c>
      <c r="E147" s="2">
        <v>0</v>
      </c>
      <c r="F147" s="2">
        <v>0</v>
      </c>
      <c r="G147" s="3">
        <f t="shared" si="0"/>
        <v>4705.4354599999997</v>
      </c>
      <c r="H147" s="3">
        <f t="shared" si="1"/>
        <v>6.9999999999708962E-2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1625391.4000000001</v>
      </c>
      <c r="D148" s="2">
        <f>'PR-RAS'!E152</f>
        <v>1699933.04</v>
      </c>
      <c r="E148" s="2">
        <v>0</v>
      </c>
      <c r="F148" s="2">
        <v>0</v>
      </c>
      <c r="G148" s="3">
        <f t="shared" si="0"/>
        <v>738712.84956</v>
      </c>
      <c r="H148" s="3">
        <f t="shared" si="1"/>
        <v>0.44000000017695129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221703.61000000002</v>
      </c>
      <c r="D149" s="2">
        <f>'PR-RAS'!E153</f>
        <v>233016.49</v>
      </c>
      <c r="E149" s="2">
        <v>0</v>
      </c>
      <c r="F149" s="2">
        <v>0</v>
      </c>
      <c r="G149" s="3">
        <f t="shared" si="0"/>
        <v>101785.01531999999</v>
      </c>
      <c r="H149" s="3">
        <f t="shared" si="1"/>
        <v>0.87999999997555278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174571.29</v>
      </c>
      <c r="D150" s="2">
        <f>'PR-RAS'!E154</f>
        <v>184293.12</v>
      </c>
      <c r="E150" s="2">
        <v>0</v>
      </c>
      <c r="F150" s="2">
        <v>0</v>
      </c>
      <c r="G150" s="3">
        <f t="shared" si="0"/>
        <v>80930.471969999999</v>
      </c>
      <c r="H150" s="3">
        <f t="shared" si="1"/>
        <v>0.41000000000349246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174571.29</v>
      </c>
      <c r="D151" s="2">
        <f>'PR-RAS'!E155</f>
        <v>184293.12</v>
      </c>
      <c r="E151" s="2">
        <v>0</v>
      </c>
      <c r="F151" s="2">
        <v>0</v>
      </c>
      <c r="G151" s="3">
        <f t="shared" si="0"/>
        <v>81473.629499999995</v>
      </c>
      <c r="H151" s="3">
        <f t="shared" si="1"/>
        <v>0.41000000000349246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18328</v>
      </c>
      <c r="D155" s="2">
        <f>'PR-RAS'!E159</f>
        <v>18315</v>
      </c>
      <c r="E155" s="2">
        <v>0</v>
      </c>
      <c r="F155" s="2">
        <v>0</v>
      </c>
      <c r="G155" s="3">
        <f t="shared" si="0"/>
        <v>8463.5319999999992</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28804.32</v>
      </c>
      <c r="D156" s="2">
        <f>'PR-RAS'!E160</f>
        <v>30408.37</v>
      </c>
      <c r="E156" s="2">
        <v>0</v>
      </c>
      <c r="F156" s="2">
        <v>0</v>
      </c>
      <c r="G156" s="3">
        <f t="shared" si="0"/>
        <v>13891.264299999999</v>
      </c>
      <c r="H156" s="3">
        <f t="shared" si="1"/>
        <v>0.68999999999869033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28804.32</v>
      </c>
      <c r="D158" s="2">
        <f>'PR-RAS'!E162</f>
        <v>30408.37</v>
      </c>
      <c r="E158" s="2">
        <v>0</v>
      </c>
      <c r="F158" s="2">
        <v>0</v>
      </c>
      <c r="G158" s="3">
        <f t="shared" si="0"/>
        <v>14070.50642</v>
      </c>
      <c r="H158" s="3">
        <f t="shared" si="1"/>
        <v>0.68999999999869033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831470.91</v>
      </c>
      <c r="D160" s="2">
        <f>'PR-RAS'!E164</f>
        <v>601988.79</v>
      </c>
      <c r="E160" s="2">
        <v>0</v>
      </c>
      <c r="F160" s="2">
        <v>0</v>
      </c>
      <c r="G160" s="3">
        <f t="shared" si="0"/>
        <v>323636.30991000007</v>
      </c>
      <c r="H160" s="3">
        <f t="shared" si="1"/>
        <v>0.29999999993015081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14176.89</v>
      </c>
      <c r="D161" s="2">
        <f>'PR-RAS'!E165</f>
        <v>16596.690000000002</v>
      </c>
      <c r="E161" s="2">
        <v>0</v>
      </c>
      <c r="F161" s="2">
        <v>0</v>
      </c>
      <c r="G161" s="3">
        <f t="shared" si="0"/>
        <v>7579.2432000000008</v>
      </c>
      <c r="H161" s="3">
        <f t="shared" si="1"/>
        <v>0.41999999999825377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840</v>
      </c>
      <c r="D162" s="2">
        <f>'PR-RAS'!E166</f>
        <v>645</v>
      </c>
      <c r="E162" s="2">
        <v>0</v>
      </c>
      <c r="F162" s="2">
        <v>0</v>
      </c>
      <c r="G162" s="3">
        <f t="shared" si="0"/>
        <v>342.93</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3521.64</v>
      </c>
      <c r="D163" s="2">
        <f>'PR-RAS'!E167</f>
        <v>4137.8100000000004</v>
      </c>
      <c r="E163" s="2">
        <v>0</v>
      </c>
      <c r="F163" s="2">
        <v>0</v>
      </c>
      <c r="G163" s="3">
        <f t="shared" si="0"/>
        <v>1911.1561200000001</v>
      </c>
      <c r="H163" s="3">
        <f t="shared" si="1"/>
        <v>0.54999999999972715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788.75</v>
      </c>
      <c r="D164" s="2">
        <f>'PR-RAS'!E168</f>
        <v>1498.38</v>
      </c>
      <c r="E164" s="2">
        <v>0</v>
      </c>
      <c r="F164" s="2">
        <v>0</v>
      </c>
      <c r="G164" s="3">
        <f t="shared" si="0"/>
        <v>617.03813000000002</v>
      </c>
      <c r="H164" s="3">
        <f t="shared" si="1"/>
        <v>0.63000000000010914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9026.5</v>
      </c>
      <c r="D165" s="2">
        <f>'PR-RAS'!E169</f>
        <v>10315.5</v>
      </c>
      <c r="E165" s="2">
        <v>0</v>
      </c>
      <c r="F165" s="2">
        <v>0</v>
      </c>
      <c r="G165" s="3">
        <f t="shared" si="0"/>
        <v>4863.83</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51592.84</v>
      </c>
      <c r="D166" s="2">
        <f>'PR-RAS'!E170</f>
        <v>38282.82</v>
      </c>
      <c r="E166" s="2">
        <v>0</v>
      </c>
      <c r="F166" s="2">
        <v>0</v>
      </c>
      <c r="G166" s="3">
        <f t="shared" si="0"/>
        <v>21146.1492</v>
      </c>
      <c r="H166" s="3">
        <f t="shared" si="1"/>
        <v>0.3400000000037835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5809.4</v>
      </c>
      <c r="D167" s="2">
        <f>'PR-RAS'!E171</f>
        <v>3267.41</v>
      </c>
      <c r="E167" s="2">
        <v>0</v>
      </c>
      <c r="F167" s="2">
        <v>0</v>
      </c>
      <c r="G167" s="3">
        <f t="shared" si="0"/>
        <v>2049.1405199999999</v>
      </c>
      <c r="H167" s="3">
        <f t="shared" si="1"/>
        <v>0.80999999999949068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23929.84</v>
      </c>
      <c r="D169" s="2">
        <f>'PR-RAS'!E173</f>
        <v>29431.05</v>
      </c>
      <c r="E169" s="2">
        <v>0</v>
      </c>
      <c r="F169" s="2">
        <v>0</v>
      </c>
      <c r="G169" s="3">
        <f t="shared" si="0"/>
        <v>13909.04592</v>
      </c>
      <c r="H169" s="3">
        <f t="shared" si="1"/>
        <v>0.20999999999912689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5377.29</v>
      </c>
      <c r="D170" s="2">
        <f>'PR-RAS'!E174</f>
        <v>5584.36</v>
      </c>
      <c r="E170" s="2">
        <v>0</v>
      </c>
      <c r="F170" s="2">
        <v>0</v>
      </c>
      <c r="G170" s="3">
        <f t="shared" si="0"/>
        <v>2796.2756899999999</v>
      </c>
      <c r="H170" s="3">
        <f t="shared" si="1"/>
        <v>0.6499999999996362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16476.310000000001</v>
      </c>
      <c r="D171" s="2">
        <f>'PR-RAS'!E175</f>
        <v>0</v>
      </c>
      <c r="E171" s="2">
        <v>0</v>
      </c>
      <c r="F171" s="2">
        <v>0</v>
      </c>
      <c r="G171" s="3">
        <f t="shared" si="0"/>
        <v>2800.9727000000003</v>
      </c>
      <c r="H171" s="3">
        <f t="shared" si="1"/>
        <v>0.31000000000130967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663216.33000000007</v>
      </c>
      <c r="D174" s="2">
        <f>'PR-RAS'!E178</f>
        <v>491707.24</v>
      </c>
      <c r="E174" s="2">
        <v>0</v>
      </c>
      <c r="F174" s="2">
        <v>0</v>
      </c>
      <c r="G174" s="3">
        <f t="shared" si="0"/>
        <v>284867.13013000001</v>
      </c>
      <c r="H174" s="3">
        <f t="shared" si="1"/>
        <v>0.57000000006519258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6742.99</v>
      </c>
      <c r="D175" s="2">
        <f>'PR-RAS'!E179</f>
        <v>8679.0300000000007</v>
      </c>
      <c r="E175" s="2">
        <v>0</v>
      </c>
      <c r="F175" s="2">
        <v>0</v>
      </c>
      <c r="G175" s="3">
        <f t="shared" si="0"/>
        <v>4193.5826999999999</v>
      </c>
      <c r="H175" s="3">
        <f t="shared" si="1"/>
        <v>4.0000000000873115E-2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326682.84000000003</v>
      </c>
      <c r="D176" s="2">
        <f>'PR-RAS'!E180</f>
        <v>179197.93</v>
      </c>
      <c r="E176" s="2">
        <v>0</v>
      </c>
      <c r="F176" s="2">
        <v>0</v>
      </c>
      <c r="G176" s="3">
        <f t="shared" si="0"/>
        <v>119888.77249999998</v>
      </c>
      <c r="H176" s="3">
        <f t="shared" si="1"/>
        <v>0.22999999998137355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22414.37</v>
      </c>
      <c r="D177" s="2">
        <f>'PR-RAS'!E181</f>
        <v>36892.57</v>
      </c>
      <c r="E177" s="2">
        <v>0</v>
      </c>
      <c r="F177" s="2">
        <v>0</v>
      </c>
      <c r="G177" s="3">
        <f t="shared" si="0"/>
        <v>16931.113759999997</v>
      </c>
      <c r="H177" s="3">
        <f t="shared" si="1"/>
        <v>0.7999999999992724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17438.37</v>
      </c>
      <c r="D178" s="2">
        <f>'PR-RAS'!E182</f>
        <v>10121.52</v>
      </c>
      <c r="E178" s="2">
        <v>0</v>
      </c>
      <c r="F178" s="2">
        <v>0</v>
      </c>
      <c r="G178" s="3">
        <f t="shared" si="0"/>
        <v>6669.6095700000005</v>
      </c>
      <c r="H178" s="3">
        <f t="shared" si="1"/>
        <v>0.84999999999854481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49412.18</v>
      </c>
      <c r="D179" s="2">
        <f>'PR-RAS'!E183</f>
        <v>64943.07</v>
      </c>
      <c r="E179" s="2">
        <v>0</v>
      </c>
      <c r="F179" s="2">
        <v>0</v>
      </c>
      <c r="G179" s="3">
        <f t="shared" si="0"/>
        <v>31915.10096</v>
      </c>
      <c r="H179" s="3">
        <f t="shared" si="1"/>
        <v>0.25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10744.45</v>
      </c>
      <c r="D180" s="2">
        <f>'PR-RAS'!E184</f>
        <v>16529.259999999998</v>
      </c>
      <c r="E180" s="2">
        <v>0</v>
      </c>
      <c r="F180" s="2">
        <v>0</v>
      </c>
      <c r="G180" s="3">
        <f t="shared" si="0"/>
        <v>7840.7316300000002</v>
      </c>
      <c r="H180" s="3">
        <f t="shared" si="1"/>
        <v>0.70999999999912689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181388.65</v>
      </c>
      <c r="D181" s="2">
        <f>'PR-RAS'!E185</f>
        <v>134172.63</v>
      </c>
      <c r="E181" s="2">
        <v>0</v>
      </c>
      <c r="F181" s="2">
        <v>0</v>
      </c>
      <c r="G181" s="3">
        <f t="shared" si="0"/>
        <v>80952.103799999997</v>
      </c>
      <c r="H181" s="3">
        <f t="shared" si="1"/>
        <v>0.72000000000116415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3777.81</v>
      </c>
      <c r="D182" s="2">
        <f>'PR-RAS'!E186</f>
        <v>4836.76</v>
      </c>
      <c r="E182" s="2">
        <v>0</v>
      </c>
      <c r="F182" s="2">
        <v>0</v>
      </c>
      <c r="G182" s="3">
        <f t="shared" si="0"/>
        <v>2434.6907299999998</v>
      </c>
      <c r="H182" s="3">
        <f t="shared" si="1"/>
        <v>0.42999999999983629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44614.67</v>
      </c>
      <c r="D183" s="2">
        <f>'PR-RAS'!E187</f>
        <v>36334.47</v>
      </c>
      <c r="E183" s="2">
        <v>0</v>
      </c>
      <c r="F183" s="2">
        <v>0</v>
      </c>
      <c r="G183" s="3">
        <f t="shared" si="0"/>
        <v>21345.617019999998</v>
      </c>
      <c r="H183" s="3">
        <f t="shared" si="1"/>
        <v>0.80000000000291038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102484.85</v>
      </c>
      <c r="D190" s="2">
        <f>'PR-RAS'!E194</f>
        <v>55402.04</v>
      </c>
      <c r="E190" s="2">
        <v>0</v>
      </c>
      <c r="F190" s="2">
        <v>0</v>
      </c>
      <c r="G190" s="3">
        <f t="shared" si="0"/>
        <v>40311.607770000002</v>
      </c>
      <c r="H190" s="3">
        <f t="shared" si="1"/>
        <v>0.18999999999505235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11507.59</v>
      </c>
      <c r="D191" s="2">
        <f>'PR-RAS'!E195</f>
        <v>14520.98</v>
      </c>
      <c r="E191" s="2">
        <v>0</v>
      </c>
      <c r="F191" s="2">
        <v>0</v>
      </c>
      <c r="G191" s="3">
        <f t="shared" si="0"/>
        <v>7704.4145000000008</v>
      </c>
      <c r="H191" s="3">
        <f t="shared" si="1"/>
        <v>0.43000000000029104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3321</v>
      </c>
      <c r="D192" s="2">
        <f>'PR-RAS'!E196</f>
        <v>7211.31</v>
      </c>
      <c r="E192" s="2">
        <v>0</v>
      </c>
      <c r="F192" s="2">
        <v>0</v>
      </c>
      <c r="G192" s="3">
        <f t="shared" si="0"/>
        <v>3389.0314200000007</v>
      </c>
      <c r="H192" s="3">
        <f t="shared" si="1"/>
        <v>0.31000000000040018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14089</v>
      </c>
      <c r="D193" s="2">
        <f>'PR-RAS'!E197</f>
        <v>3821.68</v>
      </c>
      <c r="E193" s="2">
        <v>0</v>
      </c>
      <c r="F193" s="2">
        <v>0</v>
      </c>
      <c r="G193" s="3">
        <f t="shared" si="0"/>
        <v>4172.61312</v>
      </c>
      <c r="H193" s="3">
        <f t="shared" si="1"/>
        <v>0.32000000000016371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1327.24</v>
      </c>
      <c r="D194" s="2">
        <f>'PR-RAS'!E198</f>
        <v>1327.24</v>
      </c>
      <c r="E194" s="2">
        <v>0</v>
      </c>
      <c r="F194" s="2">
        <v>0</v>
      </c>
      <c r="G194" s="3">
        <f t="shared" si="0"/>
        <v>768.47196000000008</v>
      </c>
      <c r="H194" s="3">
        <f t="shared" si="1"/>
        <v>0.48000000000001819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549.69000000000005</v>
      </c>
      <c r="D195" s="2">
        <f>'PR-RAS'!E199</f>
        <v>1492.35</v>
      </c>
      <c r="E195" s="2">
        <v>0</v>
      </c>
      <c r="F195" s="2">
        <v>0</v>
      </c>
      <c r="G195" s="3">
        <f t="shared" si="0"/>
        <v>685.67165999999997</v>
      </c>
      <c r="H195" s="3">
        <f t="shared" si="1"/>
        <v>0.65999999999985448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71690.33</v>
      </c>
      <c r="D197" s="2">
        <f>'PR-RAS'!E201</f>
        <v>27028.48</v>
      </c>
      <c r="E197" s="2">
        <v>0</v>
      </c>
      <c r="F197" s="2">
        <v>0</v>
      </c>
      <c r="G197" s="3">
        <f t="shared" si="0"/>
        <v>24646.468840000001</v>
      </c>
      <c r="H197" s="3">
        <f t="shared" si="1"/>
        <v>0.81000000000130967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49225.01</v>
      </c>
      <c r="D198" s="2">
        <f>'PR-RAS'!E202</f>
        <v>27499.1</v>
      </c>
      <c r="E198" s="2">
        <v>0</v>
      </c>
      <c r="F198" s="2">
        <v>0</v>
      </c>
      <c r="G198" s="3">
        <f t="shared" si="0"/>
        <v>20531.97237</v>
      </c>
      <c r="H198" s="3">
        <f t="shared" si="1"/>
        <v>0.11000000000058208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30021.56</v>
      </c>
      <c r="D204" s="2">
        <f>'PR-RAS'!E208</f>
        <v>13562.66</v>
      </c>
      <c r="E204" s="2">
        <v>0</v>
      </c>
      <c r="F204" s="2">
        <v>0</v>
      </c>
      <c r="G204" s="3">
        <f t="shared" si="0"/>
        <v>11600.816640000001</v>
      </c>
      <c r="H204" s="3">
        <f t="shared" si="1"/>
        <v>0.77999999999883585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30021.56</v>
      </c>
      <c r="D207" s="2">
        <f>'PR-RAS'!E211</f>
        <v>13562.66</v>
      </c>
      <c r="E207" s="2">
        <v>0</v>
      </c>
      <c r="F207" s="2">
        <v>0</v>
      </c>
      <c r="G207" s="3">
        <f t="shared" si="0"/>
        <v>11772.25728</v>
      </c>
      <c r="H207" s="3">
        <f t="shared" si="1"/>
        <v>0.77999999999883585</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19203.45</v>
      </c>
      <c r="D212" s="2">
        <f>'PR-RAS'!E216</f>
        <v>13936.44</v>
      </c>
      <c r="E212" s="2">
        <v>0</v>
      </c>
      <c r="F212" s="2">
        <v>0</v>
      </c>
      <c r="G212" s="3">
        <f t="shared" si="0"/>
        <v>9933.10563</v>
      </c>
      <c r="H212" s="3">
        <f t="shared" si="1"/>
        <v>0.89000000000123691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2280.6799999999998</v>
      </c>
      <c r="D213" s="2">
        <f>'PR-RAS'!E217</f>
        <v>4837.03</v>
      </c>
      <c r="E213" s="2">
        <v>0</v>
      </c>
      <c r="F213" s="2">
        <v>0</v>
      </c>
      <c r="G213" s="3">
        <f t="shared" si="0"/>
        <v>2534.40488</v>
      </c>
      <c r="H213" s="3">
        <f t="shared" si="1"/>
        <v>0.34999999999990905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18.95</v>
      </c>
      <c r="D215" s="2">
        <f>'PR-RAS'!E219</f>
        <v>86.8</v>
      </c>
      <c r="E215" s="2">
        <v>0</v>
      </c>
      <c r="F215" s="2">
        <v>0</v>
      </c>
      <c r="G215" s="3">
        <f t="shared" si="0"/>
        <v>41.205699999999993</v>
      </c>
      <c r="H215" s="3">
        <f t="shared" si="1"/>
        <v>0.25000000000000355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16903.82</v>
      </c>
      <c r="D216" s="2">
        <f>'PR-RAS'!E220</f>
        <v>9012.61</v>
      </c>
      <c r="E216" s="2">
        <v>0</v>
      </c>
      <c r="F216" s="2">
        <v>0</v>
      </c>
      <c r="G216" s="3">
        <f t="shared" si="0"/>
        <v>7509.7435999999998</v>
      </c>
      <c r="H216" s="3">
        <f t="shared" si="1"/>
        <v>0.56999999999970896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48435.76</v>
      </c>
      <c r="D217" s="2">
        <f>'PR-RAS'!E221</f>
        <v>4.33</v>
      </c>
      <c r="E217" s="2">
        <v>0</v>
      </c>
      <c r="F217" s="2">
        <v>0</v>
      </c>
      <c r="G217" s="3">
        <f t="shared" si="0"/>
        <v>10463.994720000001</v>
      </c>
      <c r="H217" s="3">
        <f t="shared" si="1"/>
        <v>0.5699999999979628</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48435.76</v>
      </c>
      <c r="D221" s="2">
        <f>'PR-RAS'!E225</f>
        <v>4.33</v>
      </c>
      <c r="E221" s="2">
        <v>0</v>
      </c>
      <c r="F221" s="2">
        <v>0</v>
      </c>
      <c r="G221" s="3">
        <f t="shared" si="0"/>
        <v>10657.772400000002</v>
      </c>
      <c r="H221" s="3">
        <f t="shared" si="1"/>
        <v>0.5699999999979628</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48435.76</v>
      </c>
      <c r="D224" s="2">
        <f>'PR-RAS'!E228</f>
        <v>4.33</v>
      </c>
      <c r="E224" s="2">
        <v>0</v>
      </c>
      <c r="F224" s="2">
        <v>0</v>
      </c>
      <c r="G224" s="3">
        <f t="shared" si="0"/>
        <v>10803.105660000001</v>
      </c>
      <c r="H224" s="3">
        <f t="shared" si="1"/>
        <v>0.5699999999979628</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130208.07</v>
      </c>
      <c r="D226" s="2">
        <f>'PR-RAS'!E230</f>
        <v>280590.79000000004</v>
      </c>
      <c r="E226" s="2">
        <v>0</v>
      </c>
      <c r="F226" s="2">
        <v>0</v>
      </c>
      <c r="G226" s="3">
        <f t="shared" si="0"/>
        <v>155562.67125000004</v>
      </c>
      <c r="H226" s="3">
        <f t="shared" si="1"/>
        <v>0.27999999996973202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21093.56</v>
      </c>
      <c r="E227" s="2">
        <v>0</v>
      </c>
      <c r="F227" s="2">
        <v>0</v>
      </c>
      <c r="G227" s="3">
        <f t="shared" si="0"/>
        <v>9534.2891200000013</v>
      </c>
      <c r="H227" s="3">
        <f t="shared" si="1"/>
        <v>0.43999999999869033</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21093.56</v>
      </c>
      <c r="E228" s="2">
        <v>0</v>
      </c>
      <c r="F228" s="2">
        <v>0</v>
      </c>
      <c r="G228" s="3">
        <f t="shared" si="0"/>
        <v>9576.4762400000018</v>
      </c>
      <c r="H228" s="3">
        <f t="shared" si="1"/>
        <v>0.43999999999869033</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9692.07</v>
      </c>
      <c r="D242" s="2">
        <f>'PR-RAS'!E246</f>
        <v>0</v>
      </c>
      <c r="E242" s="2">
        <v>0</v>
      </c>
      <c r="F242" s="2">
        <v>0</v>
      </c>
      <c r="G242" s="3">
        <f t="shared" si="0"/>
        <v>2335.7888699999999</v>
      </c>
      <c r="H242" s="3">
        <f t="shared" si="1"/>
        <v>6.9999999999708962E-2</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9692.07</v>
      </c>
      <c r="D243" s="2">
        <f>'PR-RAS'!E247</f>
        <v>0</v>
      </c>
      <c r="E243" s="2">
        <v>0</v>
      </c>
      <c r="F243" s="2">
        <v>0</v>
      </c>
      <c r="G243" s="3">
        <f t="shared" si="0"/>
        <v>2345.4809399999999</v>
      </c>
      <c r="H243" s="3">
        <f t="shared" si="1"/>
        <v>6.9999999999708962E-2</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120516</v>
      </c>
      <c r="D246" s="2">
        <f>'PR-RAS'!E250</f>
        <v>259497.23</v>
      </c>
      <c r="E246" s="2">
        <v>0</v>
      </c>
      <c r="F246" s="2">
        <v>0</v>
      </c>
      <c r="G246" s="3">
        <f t="shared" si="0"/>
        <v>156680.06269999998</v>
      </c>
      <c r="H246" s="3">
        <f t="shared" si="1"/>
        <v>0.23000000001047738</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120516</v>
      </c>
      <c r="D247" s="2">
        <f>'PR-RAS'!E251</f>
        <v>259497.23</v>
      </c>
      <c r="E247" s="2">
        <v>0</v>
      </c>
      <c r="F247" s="2">
        <v>0</v>
      </c>
      <c r="G247" s="3">
        <f t="shared" si="0"/>
        <v>157319.57316</v>
      </c>
      <c r="H247" s="3">
        <f t="shared" si="1"/>
        <v>0.23000000001047738</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232904</v>
      </c>
      <c r="D258" s="2">
        <f>'PR-RAS'!E262</f>
        <v>173458.78</v>
      </c>
      <c r="E258" s="2">
        <v>0</v>
      </c>
      <c r="F258" s="2">
        <v>0</v>
      </c>
      <c r="G258" s="3">
        <f t="shared" si="0"/>
        <v>149014.14092000001</v>
      </c>
      <c r="H258" s="3">
        <f t="shared" si="1"/>
        <v>0.22000000000116415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232904</v>
      </c>
      <c r="D265" s="2">
        <f>'PR-RAS'!E269</f>
        <v>173458.78</v>
      </c>
      <c r="E265" s="2">
        <v>0</v>
      </c>
      <c r="F265" s="2">
        <v>0</v>
      </c>
      <c r="G265" s="3">
        <f t="shared" si="0"/>
        <v>153072.89184000003</v>
      </c>
      <c r="H265" s="3">
        <f t="shared" si="1"/>
        <v>0.22000000000116415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197965.61</v>
      </c>
      <c r="D266" s="2">
        <f>'PR-RAS'!E270</f>
        <v>142935.4</v>
      </c>
      <c r="E266" s="2">
        <v>0</v>
      </c>
      <c r="F266" s="2">
        <v>0</v>
      </c>
      <c r="G266" s="3">
        <f t="shared" si="0"/>
        <v>128216.64865</v>
      </c>
      <c r="H266" s="3">
        <f t="shared" si="1"/>
        <v>0.79000000000814907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34938.39</v>
      </c>
      <c r="D267" s="2">
        <f>'PR-RAS'!E271</f>
        <v>30523.38</v>
      </c>
      <c r="E267" s="2">
        <v>0</v>
      </c>
      <c r="F267" s="2">
        <v>0</v>
      </c>
      <c r="G267" s="3">
        <f t="shared" si="0"/>
        <v>25532.049899999998</v>
      </c>
      <c r="H267" s="3">
        <f t="shared" si="1"/>
        <v>0.77000000000043656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111444.04000000001</v>
      </c>
      <c r="D269" s="2">
        <f>'PR-RAS'!E273</f>
        <v>383374.76</v>
      </c>
      <c r="E269" s="2">
        <v>0</v>
      </c>
      <c r="F269" s="2">
        <v>0</v>
      </c>
      <c r="G269" s="3">
        <f t="shared" si="0"/>
        <v>235355.87408000004</v>
      </c>
      <c r="H269" s="3">
        <f t="shared" si="1"/>
        <v>0.27999999999883585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94563.46</v>
      </c>
      <c r="D270" s="2">
        <f>'PR-RAS'!E274</f>
        <v>98524.35</v>
      </c>
      <c r="E270" s="2">
        <v>0</v>
      </c>
      <c r="F270" s="2">
        <v>0</v>
      </c>
      <c r="G270" s="3">
        <f t="shared" si="0"/>
        <v>78443.671040000016</v>
      </c>
      <c r="H270" s="3">
        <f t="shared" si="1"/>
        <v>0.81000000001222361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94563.46</v>
      </c>
      <c r="D271" s="2">
        <f>'PR-RAS'!E275</f>
        <v>98524.35</v>
      </c>
      <c r="E271" s="2">
        <v>0</v>
      </c>
      <c r="F271" s="2">
        <v>0</v>
      </c>
      <c r="G271" s="3">
        <f t="shared" si="0"/>
        <v>78735.28320000002</v>
      </c>
      <c r="H271" s="3">
        <f t="shared" si="1"/>
        <v>0.81000000001222361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13400</v>
      </c>
      <c r="D274" s="2">
        <f>'PR-RAS'!E278</f>
        <v>188299.27</v>
      </c>
      <c r="E274" s="2">
        <v>0</v>
      </c>
      <c r="F274" s="2">
        <v>0</v>
      </c>
      <c r="G274" s="3">
        <f t="shared" si="0"/>
        <v>106469.60142000001</v>
      </c>
      <c r="H274" s="3">
        <f t="shared" si="1"/>
        <v>0.26999999998952262</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13400</v>
      </c>
      <c r="D275" s="2">
        <f>'PR-RAS'!E279</f>
        <v>188299.27</v>
      </c>
      <c r="E275" s="2">
        <v>0</v>
      </c>
      <c r="F275" s="2">
        <v>0</v>
      </c>
      <c r="G275" s="3">
        <f t="shared" ref="G275:G528" si="12">(B275/1000)*(C275*1+D275*2)</f>
        <v>106859.59996000001</v>
      </c>
      <c r="H275" s="3">
        <f t="shared" ref="H275:H528" si="13">ABS(C275-ROUND(C275,0))+ABS(D275-ROUND(D275,0))</f>
        <v>0.26999999998952262</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3480.58</v>
      </c>
      <c r="D285" s="2">
        <f>'PR-RAS'!E289</f>
        <v>96551.14</v>
      </c>
      <c r="E285" s="2">
        <v>0</v>
      </c>
      <c r="F285" s="2">
        <v>0</v>
      </c>
      <c r="G285" s="3">
        <f t="shared" si="12"/>
        <v>55829.532239999993</v>
      </c>
      <c r="H285" s="3">
        <f t="shared" si="13"/>
        <v>0.55999999999949068</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3480.58</v>
      </c>
      <c r="D286" s="2">
        <f>'PR-RAS'!E290</f>
        <v>96551.14</v>
      </c>
      <c r="E286" s="2">
        <v>0</v>
      </c>
      <c r="F286" s="2">
        <v>0</v>
      </c>
      <c r="G286" s="3">
        <f t="shared" si="12"/>
        <v>56026.115099999988</v>
      </c>
      <c r="H286" s="3">
        <f t="shared" si="13"/>
        <v>0.55999999999949068</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1625391.4000000001</v>
      </c>
      <c r="D295" s="2">
        <f>'PR-RAS'!E299</f>
        <v>1699933.04</v>
      </c>
      <c r="E295" s="2">
        <v>0</v>
      </c>
      <c r="F295" s="2">
        <v>0</v>
      </c>
      <c r="G295" s="3">
        <f t="shared" si="12"/>
        <v>1477425.69912</v>
      </c>
      <c r="H295" s="3">
        <f t="shared" si="13"/>
        <v>0.44000000017695129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391332.33999999985</v>
      </c>
      <c r="D296" s="2">
        <f>'PR-RAS'!E300</f>
        <v>494417.99000000022</v>
      </c>
      <c r="E296" s="2">
        <v>0</v>
      </c>
      <c r="F296" s="2">
        <v>0</v>
      </c>
      <c r="G296" s="3">
        <f t="shared" si="12"/>
        <v>407149.65440000006</v>
      </c>
      <c r="H296" s="3">
        <f t="shared" si="13"/>
        <v>0.34999999962747097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12726.02</v>
      </c>
      <c r="D303" s="2">
        <f>'PR-RAS'!E308</f>
        <v>8074.17</v>
      </c>
      <c r="E303" s="2">
        <v>0</v>
      </c>
      <c r="F303" s="2">
        <v>0</v>
      </c>
      <c r="G303" s="3">
        <f t="shared" si="12"/>
        <v>8720.0567200000005</v>
      </c>
      <c r="H303" s="3">
        <f t="shared" si="13"/>
        <v>0.19000000000050932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12726.02</v>
      </c>
      <c r="D316" s="2">
        <f>'PR-RAS'!E321</f>
        <v>8074.17</v>
      </c>
      <c r="E316" s="2">
        <v>0</v>
      </c>
      <c r="F316" s="2">
        <v>0</v>
      </c>
      <c r="G316" s="3">
        <f t="shared" si="12"/>
        <v>9095.4233999999997</v>
      </c>
      <c r="H316" s="3">
        <f t="shared" si="13"/>
        <v>0.19000000000050932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12726.02</v>
      </c>
      <c r="D317" s="2">
        <f>'PR-RAS'!E322</f>
        <v>8074.17</v>
      </c>
      <c r="E317" s="2">
        <v>0</v>
      </c>
      <c r="F317" s="2">
        <v>0</v>
      </c>
      <c r="G317" s="3">
        <f t="shared" si="12"/>
        <v>9124.2977599999995</v>
      </c>
      <c r="H317" s="3">
        <f t="shared" si="13"/>
        <v>0.19000000000050932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999.36</v>
      </c>
      <c r="D318" s="2">
        <f>'PR-RAS'!E323</f>
        <v>677.51</v>
      </c>
      <c r="E318" s="2">
        <v>0</v>
      </c>
      <c r="F318" s="2">
        <v>0</v>
      </c>
      <c r="G318" s="3">
        <f t="shared" si="12"/>
        <v>746.33846000000005</v>
      </c>
      <c r="H318" s="3">
        <f t="shared" si="13"/>
        <v>0.85000000000002274</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11726.66</v>
      </c>
      <c r="D321" s="2">
        <f>'PR-RAS'!E326</f>
        <v>7396.66</v>
      </c>
      <c r="E321" s="2">
        <v>0</v>
      </c>
      <c r="F321" s="2">
        <v>0</v>
      </c>
      <c r="G321" s="3">
        <f t="shared" si="12"/>
        <v>8486.3935999999994</v>
      </c>
      <c r="H321" s="3">
        <f t="shared" si="13"/>
        <v>0.68000000000029104</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682073.60999999987</v>
      </c>
      <c r="D355" s="2">
        <f>'PR-RAS'!E360</f>
        <v>620900</v>
      </c>
      <c r="E355" s="2">
        <v>0</v>
      </c>
      <c r="F355" s="2">
        <v>0</v>
      </c>
      <c r="G355" s="3">
        <f t="shared" si="12"/>
        <v>681051.25793999992</v>
      </c>
      <c r="H355" s="3">
        <f t="shared" si="13"/>
        <v>0.39000000013038516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264805.82</v>
      </c>
      <c r="D356" s="2">
        <f>'PR-RAS'!E361</f>
        <v>143993.35</v>
      </c>
      <c r="E356" s="2">
        <v>0</v>
      </c>
      <c r="F356" s="2">
        <v>0</v>
      </c>
      <c r="G356" s="3">
        <f t="shared" si="12"/>
        <v>196241.34460000001</v>
      </c>
      <c r="H356" s="3">
        <f t="shared" si="13"/>
        <v>0.52999999999883585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264805.82</v>
      </c>
      <c r="D361" s="2">
        <f>'PR-RAS'!E366</f>
        <v>143993.35</v>
      </c>
      <c r="E361" s="2">
        <v>0</v>
      </c>
      <c r="F361" s="2">
        <v>0</v>
      </c>
      <c r="G361" s="3">
        <f t="shared" si="12"/>
        <v>199005.30720000001</v>
      </c>
      <c r="H361" s="3">
        <f t="shared" si="13"/>
        <v>0.52999999999883585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264805.82</v>
      </c>
      <c r="D365" s="2">
        <f>'PR-RAS'!E370</f>
        <v>143993.35</v>
      </c>
      <c r="E365" s="2">
        <v>0</v>
      </c>
      <c r="F365" s="2">
        <v>0</v>
      </c>
      <c r="G365" s="3">
        <f t="shared" si="12"/>
        <v>201216.47727999999</v>
      </c>
      <c r="H365" s="3">
        <f t="shared" si="13"/>
        <v>0.52999999999883585</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310870.08999999997</v>
      </c>
      <c r="D368" s="2">
        <f>'PR-RAS'!E373</f>
        <v>429221.25</v>
      </c>
      <c r="E368" s="2">
        <v>0</v>
      </c>
      <c r="F368" s="2">
        <v>0</v>
      </c>
      <c r="G368" s="3">
        <f t="shared" si="12"/>
        <v>429137.72052999993</v>
      </c>
      <c r="H368" s="3">
        <f t="shared" si="13"/>
        <v>0.33999999996740371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239776.34</v>
      </c>
      <c r="D369" s="2">
        <f>'PR-RAS'!E374</f>
        <v>343506.87</v>
      </c>
      <c r="E369" s="2">
        <v>0</v>
      </c>
      <c r="F369" s="2">
        <v>0</v>
      </c>
      <c r="G369" s="3">
        <f t="shared" si="12"/>
        <v>341058.74943999999</v>
      </c>
      <c r="H369" s="3">
        <f t="shared" si="13"/>
        <v>0.47000000000116415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95311.65</v>
      </c>
      <c r="D372" s="2">
        <f>'PR-RAS'!E377</f>
        <v>115490.96</v>
      </c>
      <c r="E372" s="2">
        <v>0</v>
      </c>
      <c r="F372" s="2">
        <v>0</v>
      </c>
      <c r="G372" s="3">
        <f t="shared" si="12"/>
        <v>121054.91447</v>
      </c>
      <c r="H372" s="3">
        <f t="shared" si="13"/>
        <v>0.38999999999941792</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144464.69</v>
      </c>
      <c r="D373" s="2">
        <f>'PR-RAS'!E378</f>
        <v>228015.91</v>
      </c>
      <c r="E373" s="2">
        <v>0</v>
      </c>
      <c r="F373" s="2">
        <v>0</v>
      </c>
      <c r="G373" s="3">
        <f t="shared" si="12"/>
        <v>223384.70172000001</v>
      </c>
      <c r="H373" s="3">
        <f t="shared" si="13"/>
        <v>0.39999999999417923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4218.75</v>
      </c>
      <c r="D374" s="2">
        <f>'PR-RAS'!E379</f>
        <v>7339.38</v>
      </c>
      <c r="E374" s="2">
        <v>0</v>
      </c>
      <c r="F374" s="2">
        <v>0</v>
      </c>
      <c r="G374" s="3">
        <f t="shared" si="12"/>
        <v>7048.7712300000003</v>
      </c>
      <c r="H374" s="3">
        <f t="shared" si="13"/>
        <v>0.63000000000010914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968.75</v>
      </c>
      <c r="D375" s="2">
        <f>'PR-RAS'!E380</f>
        <v>2886.25</v>
      </c>
      <c r="E375" s="2">
        <v>0</v>
      </c>
      <c r="F375" s="2">
        <v>0</v>
      </c>
      <c r="G375" s="3">
        <f t="shared" si="12"/>
        <v>2521.2275</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3250</v>
      </c>
      <c r="D381" s="2">
        <f>'PR-RAS'!E386</f>
        <v>4453.13</v>
      </c>
      <c r="E381" s="2">
        <v>0</v>
      </c>
      <c r="F381" s="2">
        <v>0</v>
      </c>
      <c r="G381" s="3">
        <f t="shared" si="12"/>
        <v>4619.3788000000004</v>
      </c>
      <c r="H381" s="3">
        <f t="shared" si="13"/>
        <v>0.13000000000010914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66875</v>
      </c>
      <c r="D396" s="2">
        <f>'PR-RAS'!E401</f>
        <v>78375</v>
      </c>
      <c r="E396" s="2">
        <v>0</v>
      </c>
      <c r="F396" s="2">
        <v>0</v>
      </c>
      <c r="G396" s="3">
        <f t="shared" si="12"/>
        <v>88331.875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78375</v>
      </c>
      <c r="E399" s="2">
        <v>0</v>
      </c>
      <c r="F399" s="2">
        <v>0</v>
      </c>
      <c r="G399" s="3">
        <f t="shared" si="12"/>
        <v>62386.5</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66875</v>
      </c>
      <c r="D400" s="2">
        <f>'PR-RAS'!E405</f>
        <v>0</v>
      </c>
      <c r="E400" s="2">
        <v>0</v>
      </c>
      <c r="F400" s="2">
        <v>0</v>
      </c>
      <c r="G400" s="3">
        <f t="shared" si="12"/>
        <v>26683.125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106397.7</v>
      </c>
      <c r="D407" s="2">
        <f>'PR-RAS'!E412</f>
        <v>47685.4</v>
      </c>
      <c r="E407" s="2">
        <v>0</v>
      </c>
      <c r="F407" s="2">
        <v>0</v>
      </c>
      <c r="G407" s="3">
        <f t="shared" si="12"/>
        <v>81918.010999999999</v>
      </c>
      <c r="H407" s="3">
        <f t="shared" si="13"/>
        <v>0.70000000000436557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106397.7</v>
      </c>
      <c r="D408" s="2">
        <f>'PR-RAS'!E413</f>
        <v>47685.4</v>
      </c>
      <c r="E408" s="2">
        <v>0</v>
      </c>
      <c r="F408" s="2">
        <v>0</v>
      </c>
      <c r="G408" s="3">
        <f t="shared" si="12"/>
        <v>82119.77949999999</v>
      </c>
      <c r="H408" s="3">
        <f t="shared" si="13"/>
        <v>0.70000000000436557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669347.58999999985</v>
      </c>
      <c r="D413" s="2">
        <f>'PR-RAS'!E418</f>
        <v>612825.82999999996</v>
      </c>
      <c r="E413" s="2">
        <v>0</v>
      </c>
      <c r="F413" s="2">
        <v>0</v>
      </c>
      <c r="G413" s="3">
        <f t="shared" si="12"/>
        <v>780739.69099999988</v>
      </c>
      <c r="H413" s="3">
        <f t="shared" si="13"/>
        <v>0.58000000019092113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2029449.76</v>
      </c>
      <c r="D417" s="2">
        <f>'PR-RAS'!E422</f>
        <v>2202425.2000000002</v>
      </c>
      <c r="E417" s="2">
        <v>0</v>
      </c>
      <c r="F417" s="2">
        <v>0</v>
      </c>
      <c r="G417" s="3">
        <f t="shared" si="12"/>
        <v>2676668.86656</v>
      </c>
      <c r="H417" s="3">
        <f t="shared" si="13"/>
        <v>0.44000000017695129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2307465.0099999998</v>
      </c>
      <c r="D418" s="2">
        <f>'PR-RAS'!E423</f>
        <v>2320833.04</v>
      </c>
      <c r="E418" s="2">
        <v>0</v>
      </c>
      <c r="F418" s="2">
        <v>0</v>
      </c>
      <c r="G418" s="3">
        <f t="shared" si="12"/>
        <v>2897787.6645299997</v>
      </c>
      <c r="H418" s="3">
        <f t="shared" si="13"/>
        <v>4.9999999813735485E-2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278015.24999999977</v>
      </c>
      <c r="D420" s="2">
        <f>'PR-RAS'!E425</f>
        <v>118407.83999999985</v>
      </c>
      <c r="E420" s="2">
        <v>0</v>
      </c>
      <c r="F420" s="2">
        <v>0</v>
      </c>
      <c r="G420" s="3">
        <f t="shared" si="12"/>
        <v>215714.15966999976</v>
      </c>
      <c r="H420" s="3">
        <f t="shared" si="13"/>
        <v>0.40999999991618097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548454.94999999995</v>
      </c>
      <c r="D424" s="2">
        <f>'PR-RAS'!E430</f>
        <v>709134.26</v>
      </c>
      <c r="E424" s="2">
        <v>0</v>
      </c>
      <c r="F424" s="2">
        <v>0</v>
      </c>
      <c r="G424" s="3">
        <f t="shared" si="12"/>
        <v>831924.02781</v>
      </c>
      <c r="H424" s="3">
        <f t="shared" si="13"/>
        <v>0.31000000005587935</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548454.94999999995</v>
      </c>
      <c r="D485" s="2">
        <f>'PR-RAS'!E491</f>
        <v>709134.26</v>
      </c>
      <c r="E485" s="2">
        <v>0</v>
      </c>
      <c r="F485" s="2">
        <v>0</v>
      </c>
      <c r="G485" s="3">
        <f t="shared" si="12"/>
        <v>951894.15947999991</v>
      </c>
      <c r="H485" s="3">
        <f t="shared" si="13"/>
        <v>0.31000000005587935</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548454.94999999995</v>
      </c>
      <c r="D491" s="2">
        <f>'PR-RAS'!E497</f>
        <v>709134.26</v>
      </c>
      <c r="E491" s="2">
        <v>0</v>
      </c>
      <c r="F491" s="2">
        <v>0</v>
      </c>
      <c r="G491" s="3">
        <f t="shared" si="12"/>
        <v>963694.50029999996</v>
      </c>
      <c r="H491" s="3">
        <f t="shared" si="13"/>
        <v>0.31000000005587935</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548454.94999999995</v>
      </c>
      <c r="D492" s="2">
        <f>'PR-RAS'!E498</f>
        <v>709134.26</v>
      </c>
      <c r="E492" s="2">
        <v>0</v>
      </c>
      <c r="F492" s="2">
        <v>0</v>
      </c>
      <c r="G492" s="3">
        <f t="shared" si="12"/>
        <v>965661.22376999992</v>
      </c>
      <c r="H492" s="3">
        <f t="shared" si="13"/>
        <v>0.31000000005587935</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317585.5</v>
      </c>
      <c r="D529" s="2">
        <f>'PR-RAS'!E535</f>
        <v>417287.58</v>
      </c>
      <c r="E529" s="2">
        <v>0</v>
      </c>
      <c r="F529" s="2">
        <v>0</v>
      </c>
      <c r="G529" s="3">
        <f t="shared" ref="G529:G836" si="14">(B529/1000)*(C529*1+D529*2)</f>
        <v>608340.82848000014</v>
      </c>
      <c r="H529" s="3">
        <f t="shared" ref="H529:H836" si="15">ABS(C529-ROUND(C529,0))+ABS(D529-ROUND(D529,0))</f>
        <v>0.91999999998370185</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317585.5</v>
      </c>
      <c r="D591" s="2">
        <f>'PR-RAS'!E597</f>
        <v>417287.58</v>
      </c>
      <c r="E591" s="2">
        <v>0</v>
      </c>
      <c r="F591" s="2">
        <v>0</v>
      </c>
      <c r="G591" s="3">
        <f t="shared" si="14"/>
        <v>679774.78940000001</v>
      </c>
      <c r="H591" s="3">
        <f t="shared" si="15"/>
        <v>0.91999999998370185</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317585.5</v>
      </c>
      <c r="D597" s="2">
        <f>'PR-RAS'!E603</f>
        <v>417287.58</v>
      </c>
      <c r="E597" s="2">
        <v>0</v>
      </c>
      <c r="F597" s="2">
        <v>0</v>
      </c>
      <c r="G597" s="3">
        <f t="shared" si="14"/>
        <v>686687.75336000009</v>
      </c>
      <c r="H597" s="3">
        <f t="shared" si="15"/>
        <v>0.91999999998370185</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317585.5</v>
      </c>
      <c r="D598" s="2">
        <f>'PR-RAS'!E604</f>
        <v>417287.58</v>
      </c>
      <c r="E598" s="2">
        <v>0</v>
      </c>
      <c r="F598" s="2">
        <v>0</v>
      </c>
      <c r="G598" s="3">
        <f t="shared" si="14"/>
        <v>687839.91402000003</v>
      </c>
      <c r="H598" s="3">
        <f t="shared" si="15"/>
        <v>0.91999999998370185</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230869.44999999995</v>
      </c>
      <c r="D633" s="2">
        <f>'PR-RAS'!E639</f>
        <v>291846.68</v>
      </c>
      <c r="E633" s="2">
        <v>0</v>
      </c>
      <c r="F633" s="2">
        <v>0</v>
      </c>
      <c r="G633" s="3">
        <f t="shared" si="14"/>
        <v>514803.69591999997</v>
      </c>
      <c r="H633" s="3">
        <f t="shared" si="15"/>
        <v>0.76999999996041879</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729304.41</v>
      </c>
      <c r="D636" s="2">
        <f>'PR-RAS'!E642</f>
        <v>931962.14</v>
      </c>
      <c r="E636" s="2">
        <v>0</v>
      </c>
      <c r="F636" s="2">
        <v>0</v>
      </c>
      <c r="G636" s="3">
        <f t="shared" si="14"/>
        <v>1646700.2181500001</v>
      </c>
      <c r="H636" s="3">
        <f t="shared" si="15"/>
        <v>0.55000000004656613</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2577904.71</v>
      </c>
      <c r="D637" s="2">
        <f>'PR-RAS'!E643</f>
        <v>2911559.46</v>
      </c>
      <c r="E637" s="2">
        <v>0</v>
      </c>
      <c r="F637" s="2">
        <v>0</v>
      </c>
      <c r="G637" s="3">
        <f t="shared" si="14"/>
        <v>5343051.0286799995</v>
      </c>
      <c r="H637" s="3">
        <f t="shared" si="15"/>
        <v>0.75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2625050.5099999998</v>
      </c>
      <c r="D638" s="2">
        <f>'PR-RAS'!E644</f>
        <v>2738120.62</v>
      </c>
      <c r="E638" s="2">
        <v>0</v>
      </c>
      <c r="F638" s="2">
        <v>0</v>
      </c>
      <c r="G638" s="3">
        <f t="shared" si="14"/>
        <v>5160522.8447500002</v>
      </c>
      <c r="H638" s="3">
        <f t="shared" si="15"/>
        <v>0.87000000011175871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173438.83999999985</v>
      </c>
      <c r="E639" s="2">
        <v>0</v>
      </c>
      <c r="F639" s="2">
        <v>0</v>
      </c>
      <c r="G639" s="3">
        <f t="shared" si="14"/>
        <v>221307.95983999982</v>
      </c>
      <c r="H639" s="3">
        <f t="shared" si="15"/>
        <v>0.16000000014901161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47145.799999999814</v>
      </c>
      <c r="D640" s="2">
        <f>'PR-RAS'!E646</f>
        <v>0</v>
      </c>
      <c r="E640" s="2">
        <v>0</v>
      </c>
      <c r="F640" s="2">
        <v>0</v>
      </c>
      <c r="G640" s="3">
        <f t="shared" si="14"/>
        <v>30126.166199999883</v>
      </c>
      <c r="H640" s="3">
        <f t="shared" si="15"/>
        <v>0.20000000018626451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729304.41</v>
      </c>
      <c r="D642" s="2">
        <f>'PR-RAS'!E648</f>
        <v>931962.14</v>
      </c>
      <c r="E642" s="2">
        <v>0</v>
      </c>
      <c r="F642" s="2">
        <v>0</v>
      </c>
      <c r="G642" s="3">
        <f t="shared" si="14"/>
        <v>1662259.59029</v>
      </c>
      <c r="H642" s="3">
        <f t="shared" si="15"/>
        <v>0.55000000004656613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776450.20999999985</v>
      </c>
      <c r="D644" s="2">
        <f>'PR-RAS'!E650</f>
        <v>758523.30000000016</v>
      </c>
      <c r="E644" s="2">
        <v>0</v>
      </c>
      <c r="F644" s="2">
        <v>0</v>
      </c>
      <c r="G644" s="3">
        <f t="shared" si="14"/>
        <v>1474718.4488300001</v>
      </c>
      <c r="H644" s="3">
        <f t="shared" si="15"/>
        <v>0.51000000000931323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143256.51</v>
      </c>
      <c r="D646" s="2">
        <f>'PR-RAS'!E653</f>
        <v>83450.06</v>
      </c>
      <c r="E646" s="2">
        <v>0</v>
      </c>
      <c r="F646" s="2">
        <v>0</v>
      </c>
      <c r="G646" s="3">
        <f t="shared" si="14"/>
        <v>200051.02635</v>
      </c>
      <c r="H646" s="3">
        <f t="shared" si="15"/>
        <v>0.54999999998835847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1141603.8</v>
      </c>
      <c r="D647" s="2">
        <f>'PR-RAS'!E654</f>
        <v>1553261.66</v>
      </c>
      <c r="E647" s="2">
        <v>0</v>
      </c>
      <c r="F647" s="2">
        <v>0</v>
      </c>
      <c r="G647" s="3">
        <f t="shared" si="14"/>
        <v>2744290.1195200002</v>
      </c>
      <c r="H647" s="3">
        <f t="shared" si="15"/>
        <v>0.5400000000372529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1163258.6100000001</v>
      </c>
      <c r="D648" s="2">
        <f>'PR-RAS'!E655</f>
        <v>1552103.04</v>
      </c>
      <c r="E648" s="2">
        <v>0</v>
      </c>
      <c r="F648" s="2">
        <v>0</v>
      </c>
      <c r="G648" s="3">
        <f t="shared" si="14"/>
        <v>2761049.6544300006</v>
      </c>
      <c r="H648" s="3">
        <f t="shared" si="15"/>
        <v>0.42999999993480742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121601.69999999995</v>
      </c>
      <c r="D649" s="2">
        <f>'PR-RAS'!E656</f>
        <v>84608.679999999935</v>
      </c>
      <c r="E649" s="2">
        <v>0</v>
      </c>
      <c r="F649" s="2">
        <v>0</v>
      </c>
      <c r="G649" s="3">
        <f t="shared" si="14"/>
        <v>188450.75087999989</v>
      </c>
      <c r="H649" s="3">
        <f t="shared" si="15"/>
        <v>0.62000000011175871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18</v>
      </c>
      <c r="D650" s="2">
        <f>'PR-RAS'!E657</f>
        <v>18</v>
      </c>
      <c r="E650" s="2">
        <v>0</v>
      </c>
      <c r="F650" s="2">
        <v>0</v>
      </c>
      <c r="G650" s="3">
        <f t="shared" si="14"/>
        <v>35.045999999999999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18</v>
      </c>
      <c r="D652" s="2">
        <f>'PR-RAS'!E659</f>
        <v>18</v>
      </c>
      <c r="E652" s="2">
        <v>0</v>
      </c>
      <c r="F652" s="2">
        <v>0</v>
      </c>
      <c r="G652" s="3">
        <f t="shared" si="14"/>
        <v>35.154000000000003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632.85</v>
      </c>
      <c r="D655" s="2">
        <f>'PR-RAS'!E662</f>
        <v>1655.15</v>
      </c>
      <c r="E655" s="2">
        <v>0</v>
      </c>
      <c r="F655" s="2">
        <v>0</v>
      </c>
      <c r="G655" s="3">
        <f t="shared" si="14"/>
        <v>2578.8201000000004</v>
      </c>
      <c r="H655" s="3">
        <f t="shared" si="15"/>
        <v>0.30000000000006821</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48231.19</v>
      </c>
      <c r="D657" s="2">
        <f>'PR-RAS'!E664</f>
        <v>24523.34</v>
      </c>
      <c r="E657" s="2">
        <v>0</v>
      </c>
      <c r="F657" s="2">
        <v>0</v>
      </c>
      <c r="G657" s="3">
        <f t="shared" si="16"/>
        <v>63814.282720000003</v>
      </c>
      <c r="H657" s="3">
        <f t="shared" si="17"/>
        <v>0.53000000000247383</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27782.46</v>
      </c>
      <c r="E662" s="2">
        <v>0</v>
      </c>
      <c r="F662" s="2">
        <v>0</v>
      </c>
      <c r="G662" s="3">
        <f t="shared" si="14"/>
        <v>36728.412120000001</v>
      </c>
      <c r="H662" s="3">
        <f t="shared" si="15"/>
        <v>0.45999999999912689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85100</v>
      </c>
      <c r="D666" s="2">
        <f>'PR-RAS'!E673</f>
        <v>41226.949999999997</v>
      </c>
      <c r="E666" s="2">
        <v>0</v>
      </c>
      <c r="F666" s="2">
        <v>0</v>
      </c>
      <c r="G666" s="3">
        <f t="shared" si="14"/>
        <v>111423.3435</v>
      </c>
      <c r="H666" s="3">
        <f t="shared" si="15"/>
        <v>5.0000000002910383E-2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21249.3</v>
      </c>
      <c r="D670" s="2">
        <f>'PR-RAS'!E677</f>
        <v>0</v>
      </c>
      <c r="E670" s="2">
        <v>0</v>
      </c>
      <c r="F670" s="2">
        <v>0</v>
      </c>
      <c r="G670" s="3">
        <f t="shared" si="14"/>
        <v>14215.7817</v>
      </c>
      <c r="H670" s="3">
        <f t="shared" si="15"/>
        <v>0.2999999999992724</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12094.45</v>
      </c>
      <c r="E674" s="2">
        <v>0</v>
      </c>
      <c r="F674" s="2">
        <v>0</v>
      </c>
      <c r="G674" s="3">
        <f t="shared" si="14"/>
        <v>16279.129700000001</v>
      </c>
      <c r="H674" s="3">
        <f t="shared" si="15"/>
        <v>0.4500000000007276</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30024</v>
      </c>
      <c r="E695" s="2">
        <v>0</v>
      </c>
      <c r="F695" s="2">
        <v>0</v>
      </c>
      <c r="G695" s="3">
        <f t="shared" si="14"/>
        <v>41673.311999999998</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164866.65</v>
      </c>
      <c r="D699" s="2">
        <f>'PR-RAS'!E706</f>
        <v>0</v>
      </c>
      <c r="E699" s="2">
        <v>0</v>
      </c>
      <c r="F699" s="2">
        <v>0</v>
      </c>
      <c r="G699" s="3">
        <f t="shared" si="14"/>
        <v>115076.92169999999</v>
      </c>
      <c r="H699" s="3">
        <f t="shared" si="15"/>
        <v>0.35000000000582077</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3494.44</v>
      </c>
      <c r="D704" s="2">
        <f>'PR-RAS'!E711</f>
        <v>0</v>
      </c>
      <c r="E704" s="2">
        <v>0</v>
      </c>
      <c r="F704" s="2">
        <v>0</v>
      </c>
      <c r="G704" s="3">
        <f t="shared" ref="G704:G707" si="20">(B704/1000)*(C704*1+D704*2)</f>
        <v>2456.59132</v>
      </c>
      <c r="H704" s="3">
        <f t="shared" ref="H704:H707" si="21">ABS(C704-ROUND(C704,0))+ABS(D704-ROUND(D704,0))</f>
        <v>0.44000000000005457</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11.07</v>
      </c>
      <c r="D705" s="2">
        <f>'PR-RAS'!E712</f>
        <v>7.28</v>
      </c>
      <c r="E705" s="2">
        <v>0</v>
      </c>
      <c r="F705" s="2">
        <v>0</v>
      </c>
      <c r="G705" s="3">
        <f t="shared" si="20"/>
        <v>18.043520000000001</v>
      </c>
      <c r="H705" s="3">
        <f t="shared" si="21"/>
        <v>0.35000000000000053</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3521.64</v>
      </c>
      <c r="D727" s="2">
        <f>'PR-RAS'!E734</f>
        <v>4137.8100000000004</v>
      </c>
      <c r="E727" s="2">
        <v>0</v>
      </c>
      <c r="F727" s="2">
        <v>0</v>
      </c>
      <c r="G727" s="3">
        <f t="shared" si="14"/>
        <v>8564.8107600000003</v>
      </c>
      <c r="H727" s="3">
        <f t="shared" si="15"/>
        <v>0.54999999999972715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15312.77</v>
      </c>
      <c r="D731" s="2">
        <f>'PR-RAS'!E738</f>
        <v>8334.25</v>
      </c>
      <c r="E731" s="2">
        <v>0</v>
      </c>
      <c r="F731" s="2">
        <v>0</v>
      </c>
      <c r="G731" s="3">
        <f t="shared" si="14"/>
        <v>23346.327099999999</v>
      </c>
      <c r="H731" s="3">
        <f t="shared" si="15"/>
        <v>0.47999999999956344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11507.59</v>
      </c>
      <c r="D734" s="2">
        <f>'PR-RAS'!E741</f>
        <v>14520.98</v>
      </c>
      <c r="E734" s="2">
        <v>0</v>
      </c>
      <c r="F734" s="2">
        <v>0</v>
      </c>
      <c r="G734" s="3">
        <f t="shared" si="14"/>
        <v>29722.820150000003</v>
      </c>
      <c r="H734" s="3">
        <f t="shared" si="15"/>
        <v>0.43000000000029104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30021.56</v>
      </c>
      <c r="D753" s="2">
        <f>'PR-RAS'!E760</f>
        <v>13562.66</v>
      </c>
      <c r="E753" s="2">
        <v>0</v>
      </c>
      <c r="F753" s="2">
        <v>0</v>
      </c>
      <c r="G753" s="3">
        <f t="shared" si="14"/>
        <v>42974.453760000004</v>
      </c>
      <c r="H753" s="3">
        <f t="shared" si="15"/>
        <v>0.77999999999883585</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778.39</v>
      </c>
      <c r="D770" s="2">
        <f>'PR-RAS'!E777</f>
        <v>0</v>
      </c>
      <c r="E770" s="2">
        <v>0</v>
      </c>
      <c r="F770" s="2">
        <v>0</v>
      </c>
      <c r="G770" s="3">
        <f t="shared" si="14"/>
        <v>598.58190999999999</v>
      </c>
      <c r="H770" s="3">
        <f t="shared" si="15"/>
        <v>0.38999999999998636</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47657.37</v>
      </c>
      <c r="D771" s="2">
        <f>'PR-RAS'!E778</f>
        <v>4.33</v>
      </c>
      <c r="E771" s="2">
        <v>0</v>
      </c>
      <c r="F771" s="2">
        <v>0</v>
      </c>
      <c r="G771" s="3">
        <f t="shared" si="14"/>
        <v>36702.843100000006</v>
      </c>
      <c r="H771" s="3">
        <f t="shared" si="15"/>
        <v>0.70000000000261942</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43050</v>
      </c>
      <c r="D839" s="2">
        <f>'PR-RAS'!E846</f>
        <v>49400</v>
      </c>
      <c r="E839" s="2">
        <v>0</v>
      </c>
      <c r="F839" s="2">
        <v>0</v>
      </c>
      <c r="G839" s="3">
        <f t="shared" si="34"/>
        <v>118870.29999999999</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154915.60999999999</v>
      </c>
      <c r="D843" s="2">
        <f>'PR-RAS'!E850</f>
        <v>93535.4</v>
      </c>
      <c r="E843" s="2">
        <v>0</v>
      </c>
      <c r="F843" s="2">
        <v>0</v>
      </c>
      <c r="G843" s="3">
        <f t="shared" si="34"/>
        <v>287952.55721999996</v>
      </c>
      <c r="H843" s="3">
        <f t="shared" si="35"/>
        <v>0.79000000000814907</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5272.1</v>
      </c>
      <c r="D846" s="2">
        <f>'PR-RAS'!E853</f>
        <v>4754.4399999999996</v>
      </c>
      <c r="E846" s="2">
        <v>0</v>
      </c>
      <c r="F846" s="2">
        <v>0</v>
      </c>
      <c r="G846" s="3">
        <f t="shared" si="34"/>
        <v>12489.928099999999</v>
      </c>
      <c r="H846" s="3">
        <f t="shared" si="35"/>
        <v>0.53999999999996362</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29666.29</v>
      </c>
      <c r="D848" s="2">
        <f>'PR-RAS'!E855</f>
        <v>25768.94</v>
      </c>
      <c r="E848" s="2">
        <v>0</v>
      </c>
      <c r="F848" s="2">
        <v>0</v>
      </c>
      <c r="G848" s="3">
        <f t="shared" si="34"/>
        <v>68779.931989999997</v>
      </c>
      <c r="H848" s="3">
        <f t="shared" si="35"/>
        <v>0.35000000000218279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3480.58</v>
      </c>
      <c r="D850" s="2">
        <f>'PR-RAS'!E857</f>
        <v>96551.14</v>
      </c>
      <c r="E850" s="2">
        <v>0</v>
      </c>
      <c r="F850" s="2">
        <v>0</v>
      </c>
      <c r="G850" s="3">
        <f t="shared" si="34"/>
        <v>166898.84813999999</v>
      </c>
      <c r="H850" s="3">
        <f t="shared" si="35"/>
        <v>0.55999999999949068</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365147.7</v>
      </c>
      <c r="D898" s="2">
        <f>'PR-RAS'!E905</f>
        <v>709134.26</v>
      </c>
      <c r="E898" s="2">
        <v>0</v>
      </c>
      <c r="F898" s="2">
        <v>0</v>
      </c>
      <c r="G898" s="3">
        <f t="shared" si="34"/>
        <v>1599724.34934</v>
      </c>
      <c r="H898" s="3">
        <f t="shared" si="35"/>
        <v>0.55999999999767169</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183307.25</v>
      </c>
      <c r="D899" s="2">
        <f>'PR-RAS'!E906</f>
        <v>0</v>
      </c>
      <c r="E899" s="2">
        <v>0</v>
      </c>
      <c r="F899" s="2">
        <v>0</v>
      </c>
      <c r="G899" s="3">
        <f t="shared" si="34"/>
        <v>164609.9105</v>
      </c>
      <c r="H899" s="3">
        <f t="shared" si="35"/>
        <v>0.25</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265445.62</v>
      </c>
      <c r="D966" s="2">
        <f>'PR-RAS'!E973</f>
        <v>365147.7</v>
      </c>
      <c r="E966" s="2">
        <v>0</v>
      </c>
      <c r="F966" s="2">
        <v>0</v>
      </c>
      <c r="G966" s="3">
        <f t="shared" si="34"/>
        <v>960890.08429999999</v>
      </c>
      <c r="H966" s="3">
        <f t="shared" si="35"/>
        <v>0.67999999999301508</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52139.88</v>
      </c>
      <c r="D967" s="2">
        <f>'PR-RAS'!E974</f>
        <v>52139.88</v>
      </c>
      <c r="E967" s="2">
        <v>0</v>
      </c>
      <c r="F967" s="2">
        <v>0</v>
      </c>
      <c r="G967" s="3">
        <f t="shared" si="34"/>
        <v>151101.37223999997</v>
      </c>
      <c r="H967" s="3">
        <f t="shared" si="35"/>
        <v>0.24000000000523869</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1856306.03</v>
      </c>
      <c r="D1581" s="7"/>
      <c r="E1581" s="7">
        <v>0</v>
      </c>
      <c r="F1581" s="7">
        <v>0</v>
      </c>
      <c r="G1581" s="8">
        <f t="shared" ref="G1581:G1685" si="70">B1581/1000*C1581</f>
        <v>1856.30603</v>
      </c>
      <c r="H1581" s="8">
        <f t="shared" ref="H1581:H1685" si="71">ABS(C1581-ROUND(C1581,0))</f>
        <v>3.0000000027939677E-2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3117589.94</v>
      </c>
      <c r="D1582" s="2">
        <v>0</v>
      </c>
      <c r="E1582" s="2">
        <v>0</v>
      </c>
      <c r="F1582" s="2">
        <v>0</v>
      </c>
      <c r="G1582" s="3">
        <f t="shared" si="70"/>
        <v>6235.1798799999997</v>
      </c>
      <c r="H1582" s="3">
        <f t="shared" si="71"/>
        <v>6.0000000055879354E-2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1423085.41</v>
      </c>
      <c r="D1584" s="2">
        <v>0</v>
      </c>
      <c r="E1584" s="2">
        <v>0</v>
      </c>
      <c r="F1584" s="2">
        <v>0</v>
      </c>
      <c r="G1584" s="3">
        <f t="shared" si="70"/>
        <v>5692.3416399999996</v>
      </c>
      <c r="H1584" s="3">
        <f t="shared" si="71"/>
        <v>0.40999999991618097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236203.31</v>
      </c>
      <c r="D1585" s="2">
        <v>0</v>
      </c>
      <c r="E1585" s="2">
        <v>0</v>
      </c>
      <c r="F1585" s="2">
        <v>0</v>
      </c>
      <c r="G1585" s="3">
        <f t="shared" si="70"/>
        <v>1181.0165500000001</v>
      </c>
      <c r="H1585" s="3">
        <f t="shared" si="71"/>
        <v>0.30999999999767169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602230.15</v>
      </c>
      <c r="D1586" s="2">
        <v>0</v>
      </c>
      <c r="E1586" s="2">
        <v>0</v>
      </c>
      <c r="F1586" s="2">
        <v>0</v>
      </c>
      <c r="G1586" s="3">
        <f t="shared" si="70"/>
        <v>3613.3809000000001</v>
      </c>
      <c r="H1586" s="3">
        <f t="shared" si="71"/>
        <v>0.15000000002328306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27499.1</v>
      </c>
      <c r="D1587" s="2">
        <v>0</v>
      </c>
      <c r="E1587" s="2">
        <v>0</v>
      </c>
      <c r="F1587" s="2">
        <v>0</v>
      </c>
      <c r="G1587" s="3">
        <f t="shared" si="70"/>
        <v>192.49369999999999</v>
      </c>
      <c r="H1587" s="3">
        <f t="shared" si="71"/>
        <v>9.9999999998544808E-2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4.33</v>
      </c>
      <c r="D1588" s="2">
        <v>0</v>
      </c>
      <c r="E1588" s="2">
        <v>0</v>
      </c>
      <c r="F1588" s="2">
        <v>0</v>
      </c>
      <c r="G1588" s="3">
        <f t="shared" si="70"/>
        <v>3.4640000000000004E-2</v>
      </c>
      <c r="H1588" s="3">
        <f t="shared" si="71"/>
        <v>0.33000000000000007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173188.78</v>
      </c>
      <c r="D1590" s="2">
        <v>0</v>
      </c>
      <c r="E1590" s="2">
        <v>0</v>
      </c>
      <c r="F1590" s="2">
        <v>0</v>
      </c>
      <c r="G1590" s="3">
        <f t="shared" si="70"/>
        <v>1731.8878</v>
      </c>
      <c r="H1590" s="3">
        <f t="shared" si="71"/>
        <v>0.22000000000116415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383374.76</v>
      </c>
      <c r="D1591" s="2">
        <v>0</v>
      </c>
      <c r="E1591" s="2">
        <v>0</v>
      </c>
      <c r="F1591" s="2">
        <v>0</v>
      </c>
      <c r="G1591" s="3">
        <f t="shared" si="70"/>
        <v>4217.1223600000003</v>
      </c>
      <c r="H1591" s="3">
        <f t="shared" si="71"/>
        <v>0.23999999999068677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584.98</v>
      </c>
      <c r="D1592" s="2">
        <v>0</v>
      </c>
      <c r="E1592" s="2">
        <v>0</v>
      </c>
      <c r="F1592" s="2">
        <v>0</v>
      </c>
      <c r="G1592" s="3">
        <f t="shared" si="70"/>
        <v>7.0197600000000007</v>
      </c>
      <c r="H1592" s="3">
        <f t="shared" si="71"/>
        <v>1.999999999998181E-2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620900</v>
      </c>
      <c r="D1593" s="2">
        <v>0</v>
      </c>
      <c r="E1593" s="2">
        <v>0</v>
      </c>
      <c r="F1593" s="2">
        <v>0</v>
      </c>
      <c r="G1593" s="3">
        <f t="shared" si="70"/>
        <v>8071.7</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900226.87</v>
      </c>
      <c r="D1594" s="2">
        <v>0</v>
      </c>
      <c r="E1594" s="2">
        <v>0</v>
      </c>
      <c r="F1594" s="2">
        <v>0</v>
      </c>
      <c r="G1594" s="3">
        <f t="shared" si="70"/>
        <v>12603.17618</v>
      </c>
      <c r="H1594" s="3">
        <f t="shared" si="71"/>
        <v>0.13000000000465661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900226.87</v>
      </c>
      <c r="D1598" s="2">
        <v>0</v>
      </c>
      <c r="E1598" s="2">
        <v>0</v>
      </c>
      <c r="F1598" s="2">
        <v>0</v>
      </c>
      <c r="G1598" s="3">
        <f t="shared" si="70"/>
        <v>16204.083659999998</v>
      </c>
      <c r="H1598" s="3">
        <f t="shared" si="71"/>
        <v>0.13000000000465661</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173377.66</v>
      </c>
      <c r="D1600" s="2">
        <v>0</v>
      </c>
      <c r="E1600" s="2">
        <v>0</v>
      </c>
      <c r="F1600" s="2">
        <v>0</v>
      </c>
      <c r="G1600" s="3">
        <f>B1600/1000*C1600</f>
        <v>3467.5532000000003</v>
      </c>
      <c r="H1600" s="3">
        <f>ABS(C1600-ROUND(C1600,0))</f>
        <v>0.33999999999650754</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3009366.54</v>
      </c>
      <c r="D1601" s="2">
        <v>0</v>
      </c>
      <c r="E1601" s="2">
        <v>0</v>
      </c>
      <c r="F1601" s="2">
        <v>0</v>
      </c>
      <c r="G1601" s="3">
        <f t="shared" si="70"/>
        <v>63196.697340000006</v>
      </c>
      <c r="H1601" s="3">
        <f t="shared" si="71"/>
        <v>0.4599999999627471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1748327.68</v>
      </c>
      <c r="D1603" s="2">
        <v>0</v>
      </c>
      <c r="E1603" s="2">
        <v>0</v>
      </c>
      <c r="F1603" s="2">
        <v>0</v>
      </c>
      <c r="G1603" s="3">
        <f t="shared" si="70"/>
        <v>40211.536639999998</v>
      </c>
      <c r="H1603" s="3">
        <f t="shared" si="71"/>
        <v>0.32000000006519258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235354.37</v>
      </c>
      <c r="D1604" s="2">
        <v>0</v>
      </c>
      <c r="E1604" s="2">
        <v>0</v>
      </c>
      <c r="F1604" s="2">
        <v>0</v>
      </c>
      <c r="G1604" s="3">
        <f t="shared" si="70"/>
        <v>5648.5048800000004</v>
      </c>
      <c r="H1604" s="3">
        <f t="shared" si="71"/>
        <v>0.36999999999534339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759605.61</v>
      </c>
      <c r="D1605" s="2">
        <v>0</v>
      </c>
      <c r="E1605" s="2">
        <v>0</v>
      </c>
      <c r="F1605" s="2">
        <v>0</v>
      </c>
      <c r="G1605" s="3">
        <f t="shared" si="70"/>
        <v>18990.14025</v>
      </c>
      <c r="H1605" s="3">
        <f t="shared" si="71"/>
        <v>0.39000000001396984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29278.28</v>
      </c>
      <c r="D1606" s="2">
        <v>0</v>
      </c>
      <c r="E1606" s="2">
        <v>0</v>
      </c>
      <c r="F1606" s="2">
        <v>0</v>
      </c>
      <c r="G1606" s="3">
        <f t="shared" si="70"/>
        <v>761.23527999999999</v>
      </c>
      <c r="H1606" s="3">
        <f t="shared" si="71"/>
        <v>0.27999999999883585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509.23</v>
      </c>
      <c r="D1607" s="2">
        <v>0</v>
      </c>
      <c r="E1607" s="2">
        <v>0</v>
      </c>
      <c r="F1607" s="2">
        <v>0</v>
      </c>
      <c r="G1607" s="3">
        <f t="shared" si="70"/>
        <v>13.74921</v>
      </c>
      <c r="H1607" s="3">
        <f t="shared" si="71"/>
        <v>0.23000000000001819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221629.87</v>
      </c>
      <c r="D1609" s="2">
        <v>0</v>
      </c>
      <c r="E1609" s="2">
        <v>0</v>
      </c>
      <c r="F1609" s="2">
        <v>0</v>
      </c>
      <c r="G1609" s="3">
        <f t="shared" si="70"/>
        <v>6427.2662300000002</v>
      </c>
      <c r="H1609" s="3">
        <f t="shared" si="71"/>
        <v>0.13000000000465661</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488750.32</v>
      </c>
      <c r="D1610" s="2">
        <v>0</v>
      </c>
      <c r="E1610" s="2">
        <v>0</v>
      </c>
      <c r="F1610" s="2">
        <v>0</v>
      </c>
      <c r="G1610" s="3">
        <f t="shared" si="70"/>
        <v>14662.509599999999</v>
      </c>
      <c r="H1610" s="3">
        <f t="shared" si="71"/>
        <v>0.32000000000698492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13200</v>
      </c>
      <c r="D1611" s="2">
        <v>0</v>
      </c>
      <c r="E1611" s="2">
        <v>0</v>
      </c>
      <c r="F1611" s="2">
        <v>0</v>
      </c>
      <c r="G1611" s="3">
        <f t="shared" si="70"/>
        <v>409.2</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524647.77</v>
      </c>
      <c r="D1612" s="2">
        <v>0</v>
      </c>
      <c r="E1612" s="2">
        <v>0</v>
      </c>
      <c r="F1612" s="2">
        <v>0</v>
      </c>
      <c r="G1612" s="3">
        <f t="shared" si="70"/>
        <v>16788.728640000001</v>
      </c>
      <c r="H1612" s="3">
        <f t="shared" si="71"/>
        <v>0.22999999998137355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582152.47</v>
      </c>
      <c r="D1613" s="2">
        <v>0</v>
      </c>
      <c r="E1613" s="2">
        <v>0</v>
      </c>
      <c r="F1613" s="2">
        <v>0</v>
      </c>
      <c r="G1613" s="3">
        <f t="shared" si="70"/>
        <v>19211.031510000001</v>
      </c>
      <c r="H1613" s="3">
        <f t="shared" si="71"/>
        <v>0.46999999997206032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582152.47</v>
      </c>
      <c r="D1617" s="2">
        <v>0</v>
      </c>
      <c r="E1617" s="2">
        <v>0</v>
      </c>
      <c r="F1617" s="2">
        <v>0</v>
      </c>
      <c r="G1617" s="3">
        <f t="shared" si="70"/>
        <v>21539.641389999997</v>
      </c>
      <c r="H1617" s="3">
        <f t="shared" si="71"/>
        <v>0.46999999997206032</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154238.62</v>
      </c>
      <c r="D1619" s="2">
        <v>0</v>
      </c>
      <c r="E1619" s="2">
        <v>0</v>
      </c>
      <c r="F1619" s="2">
        <v>0</v>
      </c>
      <c r="G1619" s="3">
        <f>B1619/1000*C1619</f>
        <v>6015.3061799999996</v>
      </c>
      <c r="H1619" s="3">
        <f>ABS(C1619-ROUND(C1619,0))</f>
        <v>0.38000000000465661</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1964529.4299999997</v>
      </c>
      <c r="D1620" s="2">
        <v>0</v>
      </c>
      <c r="E1620" s="2">
        <v>0</v>
      </c>
      <c r="F1620" s="2">
        <v>0</v>
      </c>
      <c r="G1620" s="3">
        <f t="shared" si="70"/>
        <v>78581.177199999991</v>
      </c>
      <c r="H1620" s="3">
        <f t="shared" si="71"/>
        <v>0.42999999970197678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619210.01</v>
      </c>
      <c r="D1621" s="2">
        <v>0</v>
      </c>
      <c r="E1621" s="2">
        <v>0</v>
      </c>
      <c r="F1621" s="2">
        <v>0</v>
      </c>
      <c r="G1621" s="3">
        <f t="shared" si="70"/>
        <v>25387.610410000001</v>
      </c>
      <c r="H1621" s="3">
        <f t="shared" si="71"/>
        <v>1.0000000009313226E-2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474058.65</v>
      </c>
      <c r="D1627" s="2">
        <v>0</v>
      </c>
      <c r="E1627" s="2">
        <v>0</v>
      </c>
      <c r="F1627" s="2">
        <v>0</v>
      </c>
      <c r="G1627" s="3">
        <f t="shared" si="70"/>
        <v>22280.756550000002</v>
      </c>
      <c r="H1627" s="3">
        <f t="shared" si="71"/>
        <v>0.34999999997671694</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408731.57</v>
      </c>
      <c r="D1633" s="2">
        <v>0</v>
      </c>
      <c r="E1633" s="2">
        <v>0</v>
      </c>
      <c r="F1633" s="2">
        <v>0</v>
      </c>
      <c r="G1633" s="3">
        <f t="shared" si="70"/>
        <v>21662.773209999999</v>
      </c>
      <c r="H1633" s="3">
        <f t="shared" si="71"/>
        <v>0.42999999999301508</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128001.21</v>
      </c>
      <c r="D1634" s="2">
        <v>0</v>
      </c>
      <c r="E1634" s="2">
        <v>0</v>
      </c>
      <c r="F1634" s="2">
        <v>0</v>
      </c>
      <c r="G1634" s="3">
        <f t="shared" si="70"/>
        <v>6912.0653400000001</v>
      </c>
      <c r="H1634" s="3">
        <f t="shared" si="71"/>
        <v>0.21000000000640284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216193.04</v>
      </c>
      <c r="D1635" s="2">
        <v>0</v>
      </c>
      <c r="E1635" s="2">
        <v>0</v>
      </c>
      <c r="F1635" s="2">
        <v>0</v>
      </c>
      <c r="G1635" s="3">
        <f t="shared" si="70"/>
        <v>11890.617200000001</v>
      </c>
      <c r="H1635" s="3">
        <f t="shared" si="71"/>
        <v>4.0000000008149073E-2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55847.53</v>
      </c>
      <c r="D1636" s="2">
        <v>0</v>
      </c>
      <c r="E1636" s="2">
        <v>0</v>
      </c>
      <c r="F1636" s="2">
        <v>0</v>
      </c>
      <c r="G1636" s="3">
        <f t="shared" si="70"/>
        <v>3127.4616799999999</v>
      </c>
      <c r="H1636" s="3">
        <f t="shared" si="71"/>
        <v>0.47000000000116415</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8689.7900000000009</v>
      </c>
      <c r="D1637" s="2">
        <v>0</v>
      </c>
      <c r="E1637" s="2">
        <v>0</v>
      </c>
      <c r="F1637" s="2">
        <v>0</v>
      </c>
      <c r="G1637" s="3">
        <f t="shared" si="70"/>
        <v>495.31803000000008</v>
      </c>
      <c r="H1637" s="3">
        <f t="shared" si="71"/>
        <v>0.20999999999912689</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80.47</v>
      </c>
      <c r="D1638" s="2">
        <v>0</v>
      </c>
      <c r="E1638" s="2">
        <v>0</v>
      </c>
      <c r="F1638" s="2">
        <v>0</v>
      </c>
      <c r="G1638" s="3">
        <f t="shared" si="70"/>
        <v>4.6672599999999997</v>
      </c>
      <c r="H1638" s="3">
        <f t="shared" si="71"/>
        <v>0.46999999999999886</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80.47</v>
      </c>
      <c r="D1641" s="2">
        <v>0</v>
      </c>
      <c r="E1641" s="2">
        <v>0</v>
      </c>
      <c r="F1641" s="2">
        <v>0</v>
      </c>
      <c r="G1641" s="3">
        <f t="shared" si="70"/>
        <v>4.9086699999999999</v>
      </c>
      <c r="H1641" s="3">
        <f t="shared" si="71"/>
        <v>0.46999999999999886</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846.15</v>
      </c>
      <c r="D1653" s="2">
        <v>0</v>
      </c>
      <c r="E1653" s="2">
        <v>0</v>
      </c>
      <c r="F1653" s="2">
        <v>0</v>
      </c>
      <c r="G1653" s="3">
        <f t="shared" si="70"/>
        <v>61.768949999999997</v>
      </c>
      <c r="H1653" s="3">
        <f t="shared" si="71"/>
        <v>0.14999999999997726</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846</v>
      </c>
      <c r="D1654" s="2">
        <v>0</v>
      </c>
      <c r="E1654" s="2">
        <v>0</v>
      </c>
      <c r="F1654" s="2">
        <v>0</v>
      </c>
      <c r="G1654" s="3">
        <f t="shared" si="70"/>
        <v>62.603999999999999</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0.15</v>
      </c>
      <c r="D1656" s="2">
        <v>0</v>
      </c>
      <c r="E1656" s="2">
        <v>0</v>
      </c>
      <c r="F1656" s="2">
        <v>0</v>
      </c>
      <c r="G1656" s="3">
        <f t="shared" si="70"/>
        <v>1.1399999999999999E-2</v>
      </c>
      <c r="H1656" s="3">
        <f t="shared" si="71"/>
        <v>0.15</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34126.68</v>
      </c>
      <c r="D1658" s="2">
        <v>0</v>
      </c>
      <c r="E1658" s="2">
        <v>0</v>
      </c>
      <c r="F1658" s="2">
        <v>0</v>
      </c>
      <c r="G1658" s="3">
        <f t="shared" si="70"/>
        <v>2661.8810400000002</v>
      </c>
      <c r="H1658" s="3">
        <f t="shared" si="71"/>
        <v>0.31999999999970896</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6485.24</v>
      </c>
      <c r="D1659" s="2">
        <v>0</v>
      </c>
      <c r="E1659" s="2">
        <v>0</v>
      </c>
      <c r="F1659" s="2">
        <v>0</v>
      </c>
      <c r="G1659" s="3">
        <f t="shared" si="70"/>
        <v>512.33395999999993</v>
      </c>
      <c r="H1659" s="3">
        <f t="shared" si="71"/>
        <v>0.23999999999978172</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821.13</v>
      </c>
      <c r="D1660" s="2">
        <v>0</v>
      </c>
      <c r="E1660" s="2">
        <v>0</v>
      </c>
      <c r="F1660" s="2">
        <v>0</v>
      </c>
      <c r="G1660" s="3">
        <f t="shared" si="70"/>
        <v>65.690399999999997</v>
      </c>
      <c r="H1660" s="3">
        <f t="shared" si="71"/>
        <v>0.12999999999999545</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26820.31</v>
      </c>
      <c r="D1661" s="2">
        <v>0</v>
      </c>
      <c r="E1661" s="2">
        <v>0</v>
      </c>
      <c r="F1661" s="2">
        <v>0</v>
      </c>
      <c r="G1661" s="3">
        <f t="shared" si="70"/>
        <v>2172.4451100000001</v>
      </c>
      <c r="H1661" s="3">
        <f t="shared" si="71"/>
        <v>0.31000000000130967</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30273.78</v>
      </c>
      <c r="D1663" s="2">
        <v>0</v>
      </c>
      <c r="E1663" s="2">
        <v>0</v>
      </c>
      <c r="F1663" s="2">
        <v>0</v>
      </c>
      <c r="G1663" s="3">
        <f t="shared" si="70"/>
        <v>2512.7237399999999</v>
      </c>
      <c r="H1663" s="3">
        <f t="shared" si="71"/>
        <v>0.22000000000116415</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14839.48</v>
      </c>
      <c r="D1666" s="2">
        <v>0</v>
      </c>
      <c r="E1666" s="2">
        <v>0</v>
      </c>
      <c r="F1666" s="2">
        <v>0</v>
      </c>
      <c r="G1666" s="3">
        <f t="shared" si="70"/>
        <v>1276.1952799999999</v>
      </c>
      <c r="H1666" s="3">
        <f t="shared" si="71"/>
        <v>0.47999999999956344</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15434.3</v>
      </c>
      <c r="D1667" s="2">
        <v>0</v>
      </c>
      <c r="E1667" s="2">
        <v>0</v>
      </c>
      <c r="F1667" s="2">
        <v>0</v>
      </c>
      <c r="G1667" s="3">
        <f t="shared" si="70"/>
        <v>1342.7840999999999</v>
      </c>
      <c r="H1667" s="3">
        <f t="shared" si="71"/>
        <v>0.2999999999992724</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145151.35999999999</v>
      </c>
      <c r="D1668" s="2">
        <v>0</v>
      </c>
      <c r="E1668" s="2">
        <v>0</v>
      </c>
      <c r="F1668" s="2">
        <v>0</v>
      </c>
      <c r="G1668" s="3">
        <f t="shared" si="70"/>
        <v>12773.319679999999</v>
      </c>
      <c r="H1668" s="3">
        <f t="shared" si="71"/>
        <v>0.35999999998603016</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106580.11</v>
      </c>
      <c r="D1669" s="2">
        <v>0</v>
      </c>
      <c r="E1669" s="2">
        <v>0</v>
      </c>
      <c r="F1669" s="2">
        <v>0</v>
      </c>
      <c r="G1669" s="3">
        <f t="shared" si="70"/>
        <v>9485.629789999999</v>
      </c>
      <c r="H1669" s="3">
        <f t="shared" si="71"/>
        <v>0.11000000000058208</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38571.25</v>
      </c>
      <c r="D1670" s="2">
        <v>0</v>
      </c>
      <c r="E1670" s="2">
        <v>0</v>
      </c>
      <c r="F1670" s="2">
        <v>0</v>
      </c>
      <c r="G1670" s="3">
        <f t="shared" si="70"/>
        <v>3471.4124999999999</v>
      </c>
      <c r="H1670" s="3">
        <f t="shared" si="71"/>
        <v>0.25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1345319.4200000002</v>
      </c>
      <c r="D1680" s="2">
        <v>0</v>
      </c>
      <c r="E1680" s="2">
        <v>0</v>
      </c>
      <c r="F1680" s="2">
        <v>0</v>
      </c>
      <c r="G1680" s="3">
        <f t="shared" si="70"/>
        <v>134531.94200000001</v>
      </c>
      <c r="H1680" s="3">
        <f t="shared" si="71"/>
        <v>0.42000000015832484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110960.97</v>
      </c>
      <c r="D1682" s="2">
        <v>0</v>
      </c>
      <c r="E1682" s="2">
        <v>0</v>
      </c>
      <c r="F1682" s="2">
        <v>0</v>
      </c>
      <c r="G1682" s="3">
        <f t="shared" si="70"/>
        <v>11318.01894</v>
      </c>
      <c r="H1682" s="3">
        <f t="shared" si="71"/>
        <v>2.9999999998835847E-2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4453.13</v>
      </c>
      <c r="D1683" s="2">
        <v>0</v>
      </c>
      <c r="E1683" s="2">
        <v>0</v>
      </c>
      <c r="F1683" s="2">
        <v>0</v>
      </c>
      <c r="G1683" s="3">
        <f t="shared" si="70"/>
        <v>458.67239000000001</v>
      </c>
      <c r="H1683" s="3">
        <f t="shared" si="71"/>
        <v>0.13000000000010914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1189256.97</v>
      </c>
      <c r="D1684" s="2">
        <v>0</v>
      </c>
      <c r="E1684" s="2">
        <v>0</v>
      </c>
      <c r="F1684" s="2">
        <v>0</v>
      </c>
      <c r="G1684" s="3">
        <f>B1684/1000*C1684</f>
        <v>123682.72487999999</v>
      </c>
      <c r="H1684" s="3">
        <f>ABS(C1684-ROUND(C1684,0))</f>
        <v>3.0000000027939677E-2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40648.35</v>
      </c>
      <c r="D1685" s="14">
        <v>0</v>
      </c>
      <c r="E1685" s="14">
        <v>0</v>
      </c>
      <c r="F1685" s="14">
        <v>0</v>
      </c>
      <c r="G1685" s="15">
        <f t="shared" si="70"/>
        <v>4268.0767499999993</v>
      </c>
      <c r="H1685" s="15">
        <f t="shared" si="71"/>
        <v>0.34999999999854481</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1" t="s">
        <v>2019</v>
      </c>
      <c r="B1" s="411"/>
      <c r="C1" s="411"/>
    </row>
    <row r="2" spans="1:16" ht="33" customHeight="1" x14ac:dyDescent="0.2">
      <c r="A2" s="412" t="s">
        <v>2020</v>
      </c>
      <c r="B2" s="413"/>
      <c r="C2" s="403"/>
      <c r="D2" s="5"/>
      <c r="E2" s="5"/>
      <c r="F2" s="5"/>
      <c r="G2" s="5"/>
      <c r="H2" s="5"/>
      <c r="I2" s="5"/>
      <c r="J2" s="5"/>
      <c r="K2" s="5"/>
      <c r="L2" s="5"/>
      <c r="M2" s="5"/>
      <c r="N2" s="5"/>
      <c r="O2" s="5"/>
      <c r="P2" s="5"/>
    </row>
    <row r="3" spans="1:16" ht="18.75" customHeight="1" x14ac:dyDescent="0.2">
      <c r="A3" s="222" t="s">
        <v>2021</v>
      </c>
      <c r="B3" s="414" t="s">
        <v>2022</v>
      </c>
      <c r="C3" s="403"/>
      <c r="D3" s="5"/>
      <c r="E3" s="5"/>
      <c r="F3" s="5"/>
      <c r="G3" s="5"/>
      <c r="H3" s="5"/>
      <c r="I3" s="5"/>
      <c r="J3" s="5"/>
      <c r="K3" s="5"/>
      <c r="L3" s="5"/>
      <c r="M3" s="5"/>
      <c r="N3" s="5"/>
      <c r="O3" s="5"/>
      <c r="P3" s="5"/>
    </row>
    <row r="4" spans="1:16" ht="37.5" hidden="1" customHeight="1" x14ac:dyDescent="0.2">
      <c r="A4" s="223" t="s">
        <v>2023</v>
      </c>
      <c r="B4" s="402" t="s">
        <v>2024</v>
      </c>
      <c r="C4" s="403"/>
      <c r="D4" s="5"/>
      <c r="E4" s="5"/>
      <c r="F4" s="5"/>
      <c r="G4" s="5"/>
      <c r="H4" s="5"/>
      <c r="I4" s="5"/>
      <c r="J4" s="5"/>
      <c r="K4" s="5"/>
      <c r="L4" s="5"/>
      <c r="M4" s="5"/>
      <c r="N4" s="5"/>
      <c r="O4" s="5"/>
      <c r="P4" s="5"/>
    </row>
    <row r="5" spans="1:16" ht="48" hidden="1" customHeight="1" x14ac:dyDescent="0.2">
      <c r="A5" s="223" t="s">
        <v>2023</v>
      </c>
      <c r="B5" s="402" t="s">
        <v>2025</v>
      </c>
      <c r="C5" s="403"/>
      <c r="D5" s="5"/>
      <c r="E5" s="5"/>
      <c r="F5" s="5"/>
      <c r="G5" s="5"/>
      <c r="H5" s="5"/>
      <c r="I5" s="5"/>
      <c r="J5" s="5"/>
      <c r="K5" s="5"/>
      <c r="L5" s="5"/>
      <c r="M5" s="5"/>
      <c r="N5" s="5"/>
      <c r="O5" s="5"/>
      <c r="P5" s="5"/>
    </row>
    <row r="6" spans="1:16" ht="59.25" hidden="1" customHeight="1" x14ac:dyDescent="0.2">
      <c r="A6" s="223" t="s">
        <v>2023</v>
      </c>
      <c r="B6" s="402" t="s">
        <v>2026</v>
      </c>
      <c r="C6" s="403"/>
      <c r="D6" s="5"/>
      <c r="E6" s="5"/>
      <c r="F6" s="5"/>
      <c r="G6" s="5"/>
      <c r="H6" s="5"/>
      <c r="I6" s="5"/>
      <c r="J6" s="5"/>
      <c r="K6" s="5"/>
      <c r="L6" s="5"/>
      <c r="M6" s="5"/>
      <c r="N6" s="5"/>
      <c r="O6" s="5"/>
      <c r="P6" s="5"/>
    </row>
    <row r="7" spans="1:16" ht="48" hidden="1" customHeight="1" x14ac:dyDescent="0.2">
      <c r="A7" s="223" t="s">
        <v>2027</v>
      </c>
      <c r="B7" s="402" t="s">
        <v>2028</v>
      </c>
      <c r="C7" s="403"/>
      <c r="D7" s="5"/>
      <c r="E7" s="5"/>
      <c r="F7" s="5"/>
      <c r="G7" s="5"/>
      <c r="H7" s="5"/>
      <c r="I7" s="5"/>
      <c r="J7" s="5"/>
      <c r="K7" s="5"/>
      <c r="L7" s="5"/>
      <c r="M7" s="5"/>
      <c r="N7" s="5"/>
      <c r="O7" s="5"/>
      <c r="P7" s="5"/>
    </row>
    <row r="8" spans="1:16" ht="41.25" hidden="1" customHeight="1" x14ac:dyDescent="0.2">
      <c r="A8" s="223" t="s">
        <v>2029</v>
      </c>
      <c r="B8" s="402" t="s">
        <v>2030</v>
      </c>
      <c r="C8" s="403"/>
      <c r="D8" s="5"/>
      <c r="E8" s="5"/>
      <c r="F8" s="5"/>
      <c r="G8" s="5"/>
      <c r="H8" s="5"/>
      <c r="I8" s="5"/>
      <c r="J8" s="5"/>
      <c r="K8" s="5"/>
      <c r="L8" s="5"/>
      <c r="M8" s="5"/>
      <c r="N8" s="5"/>
      <c r="O8" s="5"/>
      <c r="P8" s="5"/>
    </row>
    <row r="9" spans="1:16" ht="59.25" hidden="1" customHeight="1" x14ac:dyDescent="0.2">
      <c r="A9" s="223" t="s">
        <v>2031</v>
      </c>
      <c r="B9" s="402" t="s">
        <v>2032</v>
      </c>
      <c r="C9" s="403"/>
      <c r="D9" s="5"/>
      <c r="E9" s="5"/>
      <c r="F9" s="5"/>
      <c r="G9" s="5"/>
      <c r="H9" s="5"/>
      <c r="I9" s="5"/>
      <c r="J9" s="5"/>
      <c r="K9" s="5"/>
      <c r="L9" s="5"/>
      <c r="M9" s="5"/>
      <c r="N9" s="5"/>
      <c r="O9" s="5"/>
      <c r="P9" s="5"/>
    </row>
    <row r="10" spans="1:16" ht="61.5" hidden="1" customHeight="1" x14ac:dyDescent="0.2">
      <c r="A10" s="223" t="s">
        <v>2031</v>
      </c>
      <c r="B10" s="402" t="s">
        <v>2033</v>
      </c>
      <c r="C10" s="403"/>
      <c r="D10" s="5"/>
      <c r="E10" s="5"/>
      <c r="F10" s="5"/>
      <c r="G10" s="5"/>
      <c r="H10" s="5"/>
      <c r="I10" s="5"/>
      <c r="J10" s="5"/>
      <c r="K10" s="5"/>
      <c r="L10" s="5"/>
      <c r="M10" s="5"/>
      <c r="N10" s="5"/>
      <c r="O10" s="5"/>
      <c r="P10" s="5"/>
    </row>
    <row r="11" spans="1:16" ht="43.5" hidden="1" customHeight="1" x14ac:dyDescent="0.2">
      <c r="A11" s="223" t="s">
        <v>2031</v>
      </c>
      <c r="B11" s="402" t="s">
        <v>2034</v>
      </c>
      <c r="C11" s="403"/>
      <c r="D11" s="5"/>
      <c r="E11" s="5"/>
      <c r="F11" s="5"/>
      <c r="G11" s="5"/>
      <c r="H11" s="5"/>
      <c r="I11" s="5"/>
      <c r="J11" s="5"/>
      <c r="K11" s="5"/>
      <c r="L11" s="5"/>
      <c r="M11" s="5"/>
      <c r="N11" s="5"/>
      <c r="O11" s="5"/>
      <c r="P11" s="5"/>
    </row>
    <row r="12" spans="1:16" ht="27.75" hidden="1" customHeight="1" x14ac:dyDescent="0.2">
      <c r="A12" s="223" t="s">
        <v>2035</v>
      </c>
      <c r="B12" s="402" t="s">
        <v>2036</v>
      </c>
      <c r="C12" s="403"/>
      <c r="D12" s="5"/>
      <c r="E12" s="5"/>
      <c r="F12" s="5"/>
      <c r="G12" s="5"/>
      <c r="H12" s="5"/>
      <c r="I12" s="5"/>
      <c r="J12" s="5"/>
      <c r="K12" s="5"/>
      <c r="L12" s="5"/>
      <c r="M12" s="5"/>
      <c r="N12" s="5"/>
      <c r="O12" s="5"/>
      <c r="P12" s="5"/>
    </row>
    <row r="13" spans="1:16" ht="27.75" hidden="1" customHeight="1" x14ac:dyDescent="0.2">
      <c r="A13" s="223" t="s">
        <v>2037</v>
      </c>
      <c r="B13" s="402" t="s">
        <v>2038</v>
      </c>
      <c r="C13" s="403"/>
      <c r="D13" s="5"/>
      <c r="E13" s="5"/>
      <c r="F13" s="5"/>
      <c r="G13" s="5"/>
      <c r="H13" s="5"/>
      <c r="I13" s="5"/>
      <c r="J13" s="5"/>
      <c r="K13" s="5"/>
      <c r="L13" s="5"/>
      <c r="M13" s="5"/>
      <c r="N13" s="5"/>
      <c r="O13" s="5"/>
      <c r="P13" s="5"/>
    </row>
    <row r="14" spans="1:16" ht="45.75" hidden="1" customHeight="1" x14ac:dyDescent="0.2">
      <c r="A14" s="223" t="s">
        <v>2039</v>
      </c>
      <c r="B14" s="402" t="s">
        <v>2040</v>
      </c>
      <c r="C14" s="403"/>
      <c r="D14" s="5"/>
      <c r="E14" s="5"/>
      <c r="F14" s="5"/>
      <c r="G14" s="5"/>
      <c r="H14" s="5"/>
      <c r="I14" s="5"/>
      <c r="J14" s="5"/>
      <c r="K14" s="5"/>
      <c r="L14" s="5"/>
      <c r="M14" s="5"/>
      <c r="N14" s="5"/>
      <c r="O14" s="5"/>
      <c r="P14" s="5"/>
    </row>
    <row r="15" spans="1:16" ht="45.75" hidden="1" customHeight="1" x14ac:dyDescent="0.2">
      <c r="A15" s="223" t="s">
        <v>2041</v>
      </c>
      <c r="B15" s="402" t="s">
        <v>2042</v>
      </c>
      <c r="C15" s="403"/>
      <c r="D15" s="5"/>
      <c r="E15" s="5"/>
      <c r="F15" s="5"/>
      <c r="G15" s="5"/>
      <c r="H15" s="5"/>
      <c r="I15" s="5"/>
      <c r="J15" s="5"/>
      <c r="K15" s="5"/>
      <c r="L15" s="5"/>
      <c r="M15" s="5"/>
      <c r="N15" s="5"/>
      <c r="O15" s="5"/>
      <c r="P15" s="5"/>
    </row>
    <row r="16" spans="1:16" ht="51" hidden="1" customHeight="1" x14ac:dyDescent="0.2">
      <c r="A16" s="223" t="s">
        <v>2043</v>
      </c>
      <c r="B16" s="402" t="s">
        <v>2044</v>
      </c>
      <c r="C16" s="403"/>
      <c r="D16" s="5"/>
      <c r="E16" s="5"/>
      <c r="F16" s="5"/>
      <c r="G16" s="5"/>
      <c r="H16" s="5"/>
      <c r="I16" s="5"/>
      <c r="J16" s="5"/>
      <c r="K16" s="5"/>
      <c r="L16" s="5"/>
      <c r="M16" s="5"/>
      <c r="N16" s="5"/>
      <c r="O16" s="5"/>
      <c r="P16" s="5"/>
    </row>
    <row r="17" spans="1:16" ht="27.75" hidden="1" customHeight="1" x14ac:dyDescent="0.2">
      <c r="A17" s="223" t="s">
        <v>2045</v>
      </c>
      <c r="B17" s="402" t="s">
        <v>2046</v>
      </c>
      <c r="C17" s="403"/>
      <c r="D17" s="5"/>
      <c r="E17" s="5"/>
      <c r="F17" s="5"/>
      <c r="G17" s="5"/>
      <c r="H17" s="5"/>
      <c r="I17" s="5"/>
      <c r="J17" s="5"/>
      <c r="K17" s="5"/>
      <c r="L17" s="5"/>
      <c r="M17" s="5"/>
      <c r="N17" s="5"/>
      <c r="O17" s="5"/>
      <c r="P17" s="5"/>
    </row>
    <row r="18" spans="1:16" ht="27.75" hidden="1" customHeight="1" x14ac:dyDescent="0.2">
      <c r="A18" s="223" t="s">
        <v>2047</v>
      </c>
      <c r="B18" s="402" t="s">
        <v>2048</v>
      </c>
      <c r="C18" s="403"/>
      <c r="D18" s="5"/>
      <c r="E18" s="5"/>
      <c r="F18" s="5"/>
      <c r="G18" s="5"/>
      <c r="H18" s="5"/>
      <c r="I18" s="5"/>
      <c r="J18" s="5"/>
      <c r="K18" s="5"/>
      <c r="L18" s="5"/>
      <c r="M18" s="5"/>
      <c r="N18" s="5"/>
      <c r="O18" s="5"/>
      <c r="P18" s="5"/>
    </row>
    <row r="19" spans="1:16" ht="45" hidden="1" customHeight="1" x14ac:dyDescent="0.2">
      <c r="A19" s="223" t="s">
        <v>2047</v>
      </c>
      <c r="B19" s="402" t="s">
        <v>2049</v>
      </c>
      <c r="C19" s="403"/>
      <c r="D19" s="5"/>
      <c r="E19" s="5"/>
      <c r="F19" s="5"/>
      <c r="G19" s="5"/>
      <c r="H19" s="5"/>
      <c r="I19" s="5"/>
      <c r="J19" s="5"/>
      <c r="K19" s="5"/>
      <c r="L19" s="5"/>
      <c r="M19" s="5"/>
      <c r="N19" s="5"/>
      <c r="O19" s="5"/>
      <c r="P19" s="5"/>
    </row>
    <row r="20" spans="1:16" ht="45" hidden="1" customHeight="1" x14ac:dyDescent="0.2">
      <c r="A20" s="223" t="s">
        <v>2050</v>
      </c>
      <c r="B20" s="402" t="s">
        <v>2051</v>
      </c>
      <c r="C20" s="403"/>
      <c r="D20" s="5"/>
      <c r="E20" s="5"/>
      <c r="F20" s="5"/>
      <c r="G20" s="5"/>
      <c r="H20" s="5"/>
      <c r="I20" s="5"/>
      <c r="J20" s="5"/>
      <c r="K20" s="5"/>
      <c r="L20" s="5"/>
      <c r="M20" s="5"/>
      <c r="N20" s="5"/>
      <c r="O20" s="5"/>
      <c r="P20" s="5"/>
    </row>
    <row r="21" spans="1:16" ht="30" hidden="1" customHeight="1" x14ac:dyDescent="0.2">
      <c r="A21" s="223" t="s">
        <v>2052</v>
      </c>
      <c r="B21" s="402" t="s">
        <v>2053</v>
      </c>
      <c r="C21" s="403"/>
      <c r="D21" s="5"/>
      <c r="E21" s="5"/>
      <c r="F21" s="5"/>
      <c r="G21" s="5"/>
      <c r="H21" s="5"/>
      <c r="I21" s="5"/>
      <c r="J21" s="5"/>
      <c r="K21" s="5"/>
      <c r="L21" s="5"/>
      <c r="M21" s="5"/>
      <c r="N21" s="5"/>
      <c r="O21" s="5"/>
      <c r="P21" s="5"/>
    </row>
    <row r="22" spans="1:16" ht="30" hidden="1" customHeight="1" x14ac:dyDescent="0.2">
      <c r="A22" s="223" t="s">
        <v>2054</v>
      </c>
      <c r="B22" s="402" t="s">
        <v>2055</v>
      </c>
      <c r="C22" s="403"/>
      <c r="D22" s="5"/>
      <c r="E22" s="5"/>
      <c r="F22" s="5"/>
      <c r="G22" s="5"/>
      <c r="H22" s="5"/>
      <c r="I22" s="5"/>
      <c r="J22" s="5"/>
      <c r="K22" s="5"/>
      <c r="L22" s="5"/>
      <c r="M22" s="5"/>
      <c r="N22" s="5"/>
      <c r="O22" s="5"/>
      <c r="P22" s="5"/>
    </row>
    <row r="23" spans="1:16" ht="30" hidden="1" customHeight="1" x14ac:dyDescent="0.2">
      <c r="A23" s="223" t="s">
        <v>2056</v>
      </c>
      <c r="B23" s="402" t="s">
        <v>2057</v>
      </c>
      <c r="C23" s="403"/>
      <c r="D23" s="5"/>
      <c r="E23" s="5"/>
      <c r="F23" s="5"/>
      <c r="G23" s="5"/>
      <c r="H23" s="5"/>
      <c r="I23" s="5"/>
      <c r="J23" s="5"/>
      <c r="K23" s="5"/>
      <c r="L23" s="5"/>
      <c r="M23" s="5"/>
      <c r="N23" s="5"/>
      <c r="O23" s="5"/>
      <c r="P23" s="5"/>
    </row>
    <row r="24" spans="1:16" ht="30" hidden="1" customHeight="1" x14ac:dyDescent="0.2">
      <c r="A24" s="223" t="s">
        <v>2058</v>
      </c>
      <c r="B24" s="402" t="s">
        <v>2059</v>
      </c>
      <c r="C24" s="403"/>
      <c r="D24" s="5"/>
      <c r="E24" s="5"/>
      <c r="F24" s="5"/>
      <c r="G24" s="5"/>
      <c r="H24" s="5"/>
      <c r="I24" s="5"/>
      <c r="J24" s="5"/>
      <c r="K24" s="5"/>
      <c r="L24" s="5"/>
      <c r="M24" s="5"/>
      <c r="N24" s="5"/>
      <c r="O24" s="5"/>
      <c r="P24" s="5"/>
    </row>
    <row r="25" spans="1:16" ht="30" hidden="1" customHeight="1" x14ac:dyDescent="0.2">
      <c r="A25" s="223" t="s">
        <v>2060</v>
      </c>
      <c r="B25" s="402" t="s">
        <v>2061</v>
      </c>
      <c r="C25" s="403"/>
      <c r="D25" s="5"/>
      <c r="E25" s="5"/>
      <c r="F25" s="5"/>
      <c r="G25" s="5"/>
      <c r="H25" s="5"/>
      <c r="I25" s="5"/>
      <c r="J25" s="5"/>
      <c r="K25" s="5"/>
      <c r="L25" s="5"/>
      <c r="M25" s="5"/>
      <c r="N25" s="5"/>
      <c r="O25" s="5"/>
      <c r="P25" s="5"/>
    </row>
    <row r="26" spans="1:16" ht="30" hidden="1" customHeight="1" x14ac:dyDescent="0.2">
      <c r="A26" s="223" t="s">
        <v>2062</v>
      </c>
      <c r="B26" s="402" t="s">
        <v>2063</v>
      </c>
      <c r="C26" s="403"/>
      <c r="D26" s="5"/>
      <c r="E26" s="5"/>
      <c r="F26" s="5"/>
      <c r="G26" s="5"/>
      <c r="H26" s="5"/>
      <c r="I26" s="5"/>
      <c r="J26" s="5"/>
      <c r="K26" s="5"/>
      <c r="L26" s="5"/>
      <c r="M26" s="5"/>
      <c r="N26" s="5"/>
      <c r="O26" s="5"/>
      <c r="P26" s="5"/>
    </row>
    <row r="27" spans="1:16" ht="70.5" hidden="1" customHeight="1" x14ac:dyDescent="0.2">
      <c r="A27" s="223" t="s">
        <v>2064</v>
      </c>
      <c r="B27" s="402" t="s">
        <v>2065</v>
      </c>
      <c r="C27" s="403"/>
      <c r="D27" s="5"/>
      <c r="E27" s="5"/>
      <c r="F27" s="5"/>
      <c r="G27" s="5"/>
      <c r="H27" s="5"/>
      <c r="I27" s="5"/>
      <c r="J27" s="5"/>
      <c r="K27" s="5"/>
      <c r="L27" s="5"/>
      <c r="M27" s="5"/>
      <c r="N27" s="5"/>
      <c r="O27" s="5"/>
      <c r="P27" s="5"/>
    </row>
    <row r="28" spans="1:16" ht="48" hidden="1" customHeight="1" x14ac:dyDescent="0.2">
      <c r="A28" s="223" t="s">
        <v>2066</v>
      </c>
      <c r="B28" s="402" t="s">
        <v>2067</v>
      </c>
      <c r="C28" s="403"/>
      <c r="D28" s="5"/>
      <c r="E28" s="5"/>
      <c r="F28" s="5"/>
      <c r="G28" s="5"/>
      <c r="H28" s="5"/>
      <c r="I28" s="5"/>
      <c r="J28" s="5"/>
      <c r="K28" s="5"/>
      <c r="L28" s="5"/>
      <c r="M28" s="5"/>
      <c r="N28" s="5"/>
      <c r="O28" s="5"/>
      <c r="P28" s="5"/>
    </row>
    <row r="29" spans="1:16" ht="100.5" hidden="1" customHeight="1" x14ac:dyDescent="0.2">
      <c r="A29" s="223" t="s">
        <v>2068</v>
      </c>
      <c r="B29" s="402" t="s">
        <v>2069</v>
      </c>
      <c r="C29" s="403"/>
      <c r="D29" s="5"/>
      <c r="E29" s="5"/>
      <c r="F29" s="5"/>
      <c r="G29" s="5"/>
      <c r="H29" s="5"/>
      <c r="I29" s="5"/>
      <c r="J29" s="5"/>
      <c r="K29" s="5"/>
      <c r="L29" s="5"/>
      <c r="M29" s="5"/>
      <c r="N29" s="5"/>
      <c r="O29" s="5"/>
      <c r="P29" s="5"/>
    </row>
    <row r="30" spans="1:16" ht="45" hidden="1" customHeight="1" x14ac:dyDescent="0.2">
      <c r="A30" s="223" t="s">
        <v>2070</v>
      </c>
      <c r="B30" s="402" t="s">
        <v>2071</v>
      </c>
      <c r="C30" s="403"/>
      <c r="D30" s="5"/>
      <c r="E30" s="5"/>
      <c r="F30" s="5"/>
      <c r="G30" s="5"/>
      <c r="H30" s="5"/>
      <c r="I30" s="5"/>
      <c r="J30" s="5"/>
      <c r="K30" s="5"/>
      <c r="L30" s="5"/>
      <c r="M30" s="5"/>
      <c r="N30" s="5"/>
      <c r="O30" s="5"/>
      <c r="P30" s="5"/>
    </row>
    <row r="31" spans="1:16" ht="45" hidden="1" customHeight="1" x14ac:dyDescent="0.2">
      <c r="A31" s="223" t="s">
        <v>2072</v>
      </c>
      <c r="B31" s="402" t="s">
        <v>2073</v>
      </c>
      <c r="C31" s="403"/>
      <c r="D31" s="5"/>
      <c r="E31" s="5"/>
      <c r="F31" s="5"/>
      <c r="G31" s="5"/>
      <c r="H31" s="5"/>
      <c r="I31" s="5"/>
      <c r="J31" s="5"/>
      <c r="K31" s="5"/>
      <c r="L31" s="5"/>
      <c r="M31" s="5"/>
      <c r="N31" s="5"/>
      <c r="O31" s="5"/>
      <c r="P31" s="5"/>
    </row>
    <row r="32" spans="1:16" ht="45" hidden="1" customHeight="1" x14ac:dyDescent="0.2">
      <c r="A32" s="223" t="s">
        <v>2074</v>
      </c>
      <c r="B32" s="402" t="s">
        <v>2075</v>
      </c>
      <c r="C32" s="403"/>
      <c r="D32" s="5"/>
      <c r="E32" s="5"/>
      <c r="F32" s="5"/>
      <c r="G32" s="5"/>
      <c r="H32" s="5"/>
      <c r="I32" s="5"/>
      <c r="J32" s="5"/>
      <c r="K32" s="5"/>
      <c r="L32" s="5"/>
      <c r="M32" s="5"/>
      <c r="N32" s="5"/>
      <c r="O32" s="5"/>
      <c r="P32" s="5"/>
    </row>
    <row r="33" spans="1:16" ht="72" hidden="1" customHeight="1" x14ac:dyDescent="0.2">
      <c r="A33" s="223" t="s">
        <v>2076</v>
      </c>
      <c r="B33" s="402" t="s">
        <v>2077</v>
      </c>
      <c r="C33" s="403"/>
      <c r="D33" s="5"/>
      <c r="E33" s="5"/>
      <c r="F33" s="5"/>
      <c r="G33" s="5"/>
      <c r="H33" s="5"/>
      <c r="I33" s="5"/>
      <c r="J33" s="5"/>
      <c r="K33" s="5"/>
      <c r="L33" s="5"/>
      <c r="M33" s="5"/>
      <c r="N33" s="5"/>
      <c r="O33" s="5"/>
      <c r="P33" s="5"/>
    </row>
    <row r="34" spans="1:16" ht="79.5" hidden="1" customHeight="1" x14ac:dyDescent="0.2">
      <c r="A34" s="223" t="s">
        <v>2078</v>
      </c>
      <c r="B34" s="402" t="s">
        <v>2079</v>
      </c>
      <c r="C34" s="403"/>
      <c r="D34" s="5"/>
      <c r="E34" s="5"/>
      <c r="F34" s="5"/>
      <c r="G34" s="5"/>
      <c r="H34" s="5"/>
      <c r="I34" s="5"/>
      <c r="J34" s="5"/>
      <c r="K34" s="5"/>
      <c r="L34" s="5"/>
      <c r="M34" s="5"/>
      <c r="N34" s="5"/>
      <c r="O34" s="5"/>
      <c r="P34" s="5"/>
    </row>
    <row r="35" spans="1:16" ht="70.5" hidden="1" customHeight="1" x14ac:dyDescent="0.2">
      <c r="A35" s="223" t="s">
        <v>2080</v>
      </c>
      <c r="B35" s="402" t="s">
        <v>2081</v>
      </c>
      <c r="C35" s="403"/>
      <c r="D35" s="5"/>
      <c r="E35" s="5"/>
      <c r="F35" s="5"/>
      <c r="G35" s="5"/>
      <c r="H35" s="5"/>
      <c r="I35" s="5"/>
      <c r="J35" s="5"/>
      <c r="K35" s="5"/>
      <c r="L35" s="5"/>
      <c r="M35" s="5"/>
      <c r="N35" s="5"/>
      <c r="O35" s="5"/>
      <c r="P35" s="5"/>
    </row>
    <row r="36" spans="1:16" ht="45.75" hidden="1" customHeight="1" x14ac:dyDescent="0.2">
      <c r="A36" s="223" t="s">
        <v>2082</v>
      </c>
      <c r="B36" s="402" t="s">
        <v>2083</v>
      </c>
      <c r="C36" s="403"/>
      <c r="D36" s="5"/>
      <c r="E36" s="5"/>
      <c r="F36" s="5"/>
      <c r="G36" s="5"/>
      <c r="H36" s="5"/>
      <c r="I36" s="5"/>
      <c r="J36" s="5"/>
      <c r="K36" s="5"/>
      <c r="L36" s="5"/>
      <c r="M36" s="5"/>
      <c r="N36" s="5"/>
      <c r="O36" s="5"/>
      <c r="P36" s="5"/>
    </row>
    <row r="37" spans="1:16" ht="54.75" hidden="1" customHeight="1" x14ac:dyDescent="0.2">
      <c r="A37" s="223" t="s">
        <v>2084</v>
      </c>
      <c r="B37" s="402" t="s">
        <v>2085</v>
      </c>
      <c r="C37" s="403"/>
      <c r="D37" s="5"/>
      <c r="E37" s="5"/>
      <c r="F37" s="5"/>
      <c r="G37" s="5"/>
      <c r="H37" s="5"/>
      <c r="I37" s="5"/>
      <c r="J37" s="5"/>
      <c r="K37" s="5"/>
      <c r="L37" s="5"/>
      <c r="M37" s="5"/>
      <c r="N37" s="5"/>
      <c r="O37" s="5"/>
      <c r="P37" s="5"/>
    </row>
    <row r="38" spans="1:16" ht="37.5" hidden="1" customHeight="1" x14ac:dyDescent="0.2">
      <c r="A38" s="223" t="s">
        <v>2086</v>
      </c>
      <c r="B38" s="402" t="s">
        <v>2087</v>
      </c>
      <c r="C38" s="403"/>
      <c r="D38" s="5"/>
      <c r="E38" s="5"/>
      <c r="F38" s="5"/>
      <c r="G38" s="5"/>
      <c r="H38" s="5"/>
      <c r="I38" s="5"/>
      <c r="J38" s="5"/>
      <c r="K38" s="5"/>
      <c r="L38" s="5"/>
      <c r="M38" s="5"/>
      <c r="N38" s="5"/>
      <c r="O38" s="5"/>
      <c r="P38" s="5"/>
    </row>
    <row r="39" spans="1:16" ht="61.5" hidden="1" customHeight="1" x14ac:dyDescent="0.2">
      <c r="A39" s="223" t="s">
        <v>2088</v>
      </c>
      <c r="B39" s="402" t="s">
        <v>2089</v>
      </c>
      <c r="C39" s="403"/>
      <c r="D39" s="5"/>
      <c r="E39" s="5"/>
      <c r="F39" s="5"/>
      <c r="G39" s="5"/>
      <c r="H39" s="5"/>
      <c r="I39" s="5"/>
      <c r="J39" s="5"/>
      <c r="K39" s="5"/>
      <c r="L39" s="5"/>
      <c r="M39" s="5"/>
      <c r="N39" s="5"/>
      <c r="O39" s="5"/>
      <c r="P39" s="5"/>
    </row>
    <row r="40" spans="1:16" ht="53.25" hidden="1" customHeight="1" x14ac:dyDescent="0.2">
      <c r="A40" s="223" t="s">
        <v>2090</v>
      </c>
      <c r="B40" s="402" t="s">
        <v>2091</v>
      </c>
      <c r="C40" s="403"/>
      <c r="D40" s="5"/>
      <c r="E40" s="5"/>
      <c r="F40" s="5"/>
      <c r="G40" s="5"/>
      <c r="H40" s="5"/>
      <c r="I40" s="5"/>
      <c r="J40" s="5"/>
      <c r="K40" s="5"/>
      <c r="L40" s="5"/>
      <c r="M40" s="5"/>
      <c r="N40" s="5"/>
      <c r="O40" s="5"/>
      <c r="P40" s="5"/>
    </row>
    <row r="41" spans="1:16" ht="73.5" hidden="1" customHeight="1" x14ac:dyDescent="0.2">
      <c r="A41" s="223" t="s">
        <v>2092</v>
      </c>
      <c r="B41" s="402" t="s">
        <v>2093</v>
      </c>
      <c r="C41" s="403"/>
      <c r="D41" s="5"/>
      <c r="E41" s="5"/>
      <c r="F41" s="5"/>
      <c r="G41" s="5"/>
      <c r="H41" s="5"/>
      <c r="I41" s="5"/>
      <c r="J41" s="5"/>
      <c r="K41" s="5"/>
      <c r="L41" s="5"/>
      <c r="M41" s="5"/>
      <c r="N41" s="5"/>
      <c r="O41" s="5"/>
      <c r="P41" s="5"/>
    </row>
    <row r="42" spans="1:16" ht="57.75" hidden="1" customHeight="1" x14ac:dyDescent="0.2">
      <c r="A42" s="223" t="s">
        <v>2094</v>
      </c>
      <c r="B42" s="402" t="s">
        <v>2095</v>
      </c>
      <c r="C42" s="403"/>
      <c r="D42" s="5"/>
      <c r="E42" s="5"/>
      <c r="F42" s="5"/>
      <c r="G42" s="5"/>
      <c r="H42" s="5"/>
      <c r="I42" s="5"/>
      <c r="J42" s="5"/>
      <c r="K42" s="5"/>
      <c r="L42" s="5"/>
      <c r="M42" s="5"/>
      <c r="N42" s="5"/>
      <c r="O42" s="5"/>
      <c r="P42" s="5"/>
    </row>
    <row r="43" spans="1:16" ht="84" hidden="1" customHeight="1" x14ac:dyDescent="0.2">
      <c r="A43" s="223" t="s">
        <v>2096</v>
      </c>
      <c r="B43" s="402" t="s">
        <v>2097</v>
      </c>
      <c r="C43" s="403"/>
      <c r="D43" s="5"/>
      <c r="E43" s="5"/>
      <c r="F43" s="5"/>
      <c r="G43" s="5"/>
      <c r="H43" s="5"/>
      <c r="I43" s="5"/>
      <c r="J43" s="5"/>
      <c r="K43" s="5"/>
      <c r="L43" s="5"/>
      <c r="M43" s="5"/>
      <c r="N43" s="5"/>
      <c r="O43" s="5"/>
      <c r="P43" s="5"/>
    </row>
    <row r="44" spans="1:16" ht="48" hidden="1" customHeight="1" x14ac:dyDescent="0.2">
      <c r="A44" s="223" t="s">
        <v>2098</v>
      </c>
      <c r="B44" s="402" t="s">
        <v>2099</v>
      </c>
      <c r="C44" s="403"/>
      <c r="D44" s="5"/>
      <c r="E44" s="5"/>
      <c r="F44" s="5"/>
      <c r="G44" s="5"/>
      <c r="H44" s="5"/>
      <c r="I44" s="5"/>
      <c r="J44" s="5"/>
      <c r="K44" s="5"/>
      <c r="L44" s="5"/>
      <c r="M44" s="5"/>
      <c r="N44" s="5"/>
      <c r="O44" s="5"/>
      <c r="P44" s="5"/>
    </row>
    <row r="45" spans="1:16" ht="57" hidden="1" customHeight="1" x14ac:dyDescent="0.2">
      <c r="A45" s="223" t="s">
        <v>2100</v>
      </c>
      <c r="B45" s="402" t="s">
        <v>2101</v>
      </c>
      <c r="C45" s="403"/>
      <c r="D45" s="5"/>
      <c r="E45" s="5"/>
      <c r="F45" s="5"/>
      <c r="G45" s="5"/>
      <c r="H45" s="5"/>
      <c r="I45" s="5"/>
      <c r="J45" s="5"/>
      <c r="K45" s="5"/>
      <c r="L45" s="5"/>
      <c r="M45" s="5"/>
      <c r="N45" s="5"/>
      <c r="O45" s="5"/>
      <c r="P45" s="5"/>
    </row>
    <row r="46" spans="1:16" ht="73.5" hidden="1" customHeight="1" x14ac:dyDescent="0.2">
      <c r="A46" s="223" t="s">
        <v>2102</v>
      </c>
      <c r="B46" s="407" t="s">
        <v>2103</v>
      </c>
      <c r="C46" s="403"/>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402" t="s">
        <v>2113</v>
      </c>
      <c r="C51" s="403"/>
      <c r="D51" s="5"/>
      <c r="E51" s="5"/>
      <c r="F51" s="5"/>
      <c r="G51" s="5"/>
      <c r="H51" s="5"/>
      <c r="I51" s="5"/>
      <c r="J51" s="5"/>
      <c r="K51" s="5"/>
      <c r="L51" s="5"/>
      <c r="M51" s="5"/>
      <c r="N51" s="5"/>
      <c r="O51" s="5"/>
      <c r="P51" s="5"/>
    </row>
    <row r="52" spans="1:16" ht="31.5" customHeight="1" x14ac:dyDescent="0.2">
      <c r="A52" s="224" t="s">
        <v>2114</v>
      </c>
      <c r="B52" s="402" t="s">
        <v>2115</v>
      </c>
      <c r="C52" s="403"/>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415" t="s">
        <v>2129</v>
      </c>
      <c r="C59" s="416"/>
      <c r="D59" s="298"/>
      <c r="E59" s="5"/>
      <c r="F59" s="5"/>
      <c r="G59" s="5"/>
      <c r="H59" s="5"/>
      <c r="I59" s="5"/>
      <c r="J59" s="5"/>
      <c r="K59" s="5"/>
      <c r="L59" s="5"/>
      <c r="M59" s="5"/>
      <c r="N59" s="5"/>
      <c r="O59" s="5"/>
      <c r="P59" s="5"/>
    </row>
    <row r="60" spans="1:16" ht="39" customHeight="1" x14ac:dyDescent="0.2">
      <c r="A60" s="302" t="s">
        <v>2130</v>
      </c>
      <c r="B60" s="415" t="s">
        <v>2131</v>
      </c>
      <c r="C60" s="416"/>
      <c r="D60" s="325"/>
      <c r="E60" s="229"/>
      <c r="F60" s="229"/>
      <c r="G60" s="229"/>
      <c r="H60" s="229"/>
      <c r="I60" s="229"/>
      <c r="J60" s="229"/>
      <c r="K60" s="229"/>
      <c r="L60" s="229"/>
      <c r="M60" s="229"/>
      <c r="N60" s="229"/>
      <c r="O60" s="229"/>
      <c r="P60" s="229"/>
    </row>
    <row r="61" spans="1:16" ht="39" customHeight="1" x14ac:dyDescent="0.2">
      <c r="A61" s="302" t="s">
        <v>2132</v>
      </c>
      <c r="B61" s="415" t="s">
        <v>2133</v>
      </c>
      <c r="C61" s="416"/>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66" t="s">
        <v>1970</v>
      </c>
      <c r="B2" s="367"/>
      <c r="C2" s="367"/>
      <c r="D2" s="367"/>
      <c r="E2" s="367"/>
      <c r="F2" s="367"/>
      <c r="G2" s="367"/>
      <c r="H2" s="367"/>
      <c r="I2" s="367"/>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8" t="s">
        <v>1972</v>
      </c>
      <c r="B4" s="369"/>
      <c r="C4" s="369"/>
      <c r="D4" s="369"/>
      <c r="E4" s="369"/>
      <c r="F4" s="369"/>
      <c r="G4" s="369"/>
      <c r="H4" s="369"/>
      <c r="I4" s="369"/>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31753</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36" t="s">
        <v>1976</v>
      </c>
      <c r="F7" s="370" t="s">
        <v>1977</v>
      </c>
      <c r="G7" s="37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36"/>
      <c r="F8" s="350" t="s">
        <v>1980</v>
      </c>
      <c r="G8" s="351"/>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6"/>
      <c r="F9" s="364" t="s">
        <v>1981</v>
      </c>
      <c r="G9" s="365"/>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6"/>
      <c r="F10" s="350" t="s">
        <v>1982</v>
      </c>
      <c r="G10" s="351"/>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6"/>
      <c r="F11" s="362" t="s">
        <v>1983</v>
      </c>
      <c r="G11" s="363"/>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6"/>
      <c r="F12" s="360" t="s">
        <v>1984</v>
      </c>
      <c r="G12" s="361"/>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36"/>
      <c r="F13" s="333" t="s">
        <v>1987</v>
      </c>
      <c r="G13" s="334"/>
      <c r="H13" s="335"/>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7" t="s">
        <v>8</v>
      </c>
      <c r="C16" s="349"/>
      <c r="D16" s="349"/>
      <c r="E16" s="349"/>
      <c r="F16" s="339"/>
      <c r="G16" s="201" t="s">
        <v>9</v>
      </c>
      <c r="H16" s="265" t="s">
        <v>10</v>
      </c>
      <c r="I16" s="266" t="s">
        <v>11</v>
      </c>
      <c r="J16" s="5"/>
      <c r="K16" s="5"/>
      <c r="L16" s="5"/>
      <c r="M16" s="5"/>
      <c r="N16" s="5"/>
      <c r="O16" s="5"/>
      <c r="P16" s="5"/>
      <c r="Q16" s="5"/>
      <c r="R16" s="5"/>
      <c r="S16" s="5"/>
      <c r="T16" s="5"/>
      <c r="U16" s="5"/>
      <c r="V16" s="5"/>
      <c r="W16" s="5"/>
    </row>
    <row r="17" spans="1:23" ht="12.75" customHeight="1" x14ac:dyDescent="0.2">
      <c r="A17" s="357" t="s">
        <v>1977</v>
      </c>
      <c r="B17" s="340" t="str">
        <f>'PR-RAS'!B6</f>
        <v>PRIHODI POSLOVANJA (šifre 61+62+63+64+65+66+67+68)</v>
      </c>
      <c r="C17" s="341"/>
      <c r="D17" s="341"/>
      <c r="E17" s="341"/>
      <c r="F17" s="342"/>
      <c r="G17" s="28" t="str">
        <f>'PR-RAS'!C6</f>
        <v>6</v>
      </c>
      <c r="H17" s="275">
        <f>'PR-RAS'!D6</f>
        <v>2016723.74</v>
      </c>
      <c r="I17" s="275">
        <f>'PR-RAS'!E6</f>
        <v>2194351.0300000003</v>
      </c>
      <c r="J17" s="5"/>
      <c r="K17" s="5"/>
      <c r="L17" s="5"/>
      <c r="M17" s="5"/>
      <c r="N17" s="5"/>
      <c r="O17" s="5"/>
      <c r="P17" s="5"/>
      <c r="Q17" s="5"/>
      <c r="R17" s="5"/>
      <c r="S17" s="5"/>
      <c r="T17" s="5"/>
      <c r="U17" s="5"/>
      <c r="V17" s="5"/>
      <c r="W17" s="5"/>
    </row>
    <row r="18" spans="1:23" ht="12.75" customHeight="1" x14ac:dyDescent="0.2">
      <c r="A18" s="358"/>
      <c r="B18" s="343" t="str">
        <f>'PR-RAS'!B152</f>
        <v xml:space="preserve">RASHODI POSLOVANJA (šifre 31+32+34+35+36+37+38) </v>
      </c>
      <c r="C18" s="344"/>
      <c r="D18" s="344"/>
      <c r="E18" s="344"/>
      <c r="F18" s="345"/>
      <c r="G18" s="29" t="str">
        <f>'PR-RAS'!C152</f>
        <v>3</v>
      </c>
      <c r="H18" s="275">
        <f>'PR-RAS'!D152</f>
        <v>1625391.4000000001</v>
      </c>
      <c r="I18" s="275">
        <f>'PR-RAS'!E152</f>
        <v>1699933.04</v>
      </c>
      <c r="J18" s="5"/>
      <c r="K18" s="5"/>
      <c r="L18" s="5"/>
      <c r="M18" s="5"/>
      <c r="N18" s="5"/>
      <c r="O18" s="5"/>
      <c r="P18" s="5"/>
      <c r="Q18" s="5"/>
      <c r="R18" s="5"/>
      <c r="S18" s="5"/>
      <c r="T18" s="5"/>
      <c r="U18" s="5"/>
      <c r="V18" s="5"/>
      <c r="W18" s="5"/>
    </row>
    <row r="19" spans="1:23" ht="12.75" customHeight="1" x14ac:dyDescent="0.2">
      <c r="A19" s="358"/>
      <c r="B19" s="343" t="str">
        <f>'PR-RAS'!B649</f>
        <v>Višak prihoda i primitaka raspoloživ u sljedećem razdoblju (šifre X005 + '9221-9222' - Y005 - '9222-9221')</v>
      </c>
      <c r="C19" s="344"/>
      <c r="D19" s="344"/>
      <c r="E19" s="344"/>
      <c r="F19" s="345"/>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9"/>
      <c r="B20" s="346" t="str">
        <f>'PR-RAS'!B650</f>
        <v>Manjak prihoda i primitaka za pokriće u sljedećem razdoblju (šifre Y005 + '9222-9221' - X005 - '9221-9222' )</v>
      </c>
      <c r="C20" s="347"/>
      <c r="D20" s="347"/>
      <c r="E20" s="347"/>
      <c r="F20" s="348"/>
      <c r="G20" s="30" t="str">
        <f>'PR-RAS'!C650</f>
        <v>Y006</v>
      </c>
      <c r="H20" s="275">
        <f>'PR-RAS'!D650</f>
        <v>776450.20999999985</v>
      </c>
      <c r="I20" s="275">
        <f>'PR-RAS'!E650</f>
        <v>758523.30000000016</v>
      </c>
      <c r="J20" s="5"/>
      <c r="K20" s="5"/>
      <c r="L20" s="5"/>
      <c r="M20" s="5"/>
      <c r="N20" s="5"/>
      <c r="O20" s="5"/>
      <c r="P20" s="5"/>
      <c r="Q20" s="5"/>
      <c r="R20" s="5"/>
      <c r="S20" s="5"/>
      <c r="T20" s="5"/>
      <c r="U20" s="5"/>
      <c r="V20" s="5"/>
      <c r="W20" s="5"/>
    </row>
    <row r="21" spans="1:23" ht="29.25" customHeight="1" x14ac:dyDescent="0.2">
      <c r="A21" s="200" t="s">
        <v>1988</v>
      </c>
      <c r="B21" s="337" t="s">
        <v>8</v>
      </c>
      <c r="C21" s="338"/>
      <c r="D21" s="338"/>
      <c r="E21" s="338"/>
      <c r="F21" s="339"/>
      <c r="G21" s="201" t="s">
        <v>9</v>
      </c>
      <c r="H21" s="265" t="s">
        <v>1989</v>
      </c>
      <c r="I21" s="266" t="s">
        <v>1990</v>
      </c>
      <c r="J21" s="5"/>
      <c r="K21" s="5"/>
      <c r="L21" s="5"/>
      <c r="M21" s="5"/>
      <c r="N21" s="5"/>
      <c r="O21" s="5"/>
      <c r="P21" s="5"/>
      <c r="Q21" s="5"/>
      <c r="R21" s="5"/>
      <c r="S21" s="5"/>
      <c r="T21" s="5"/>
      <c r="U21" s="5"/>
      <c r="V21" s="5"/>
      <c r="W21" s="5"/>
    </row>
    <row r="22" spans="1:23" ht="12.75" customHeight="1" x14ac:dyDescent="0.2">
      <c r="A22" s="357" t="s">
        <v>1980</v>
      </c>
      <c r="B22" s="340" t="str">
        <f>BILANCA!B7</f>
        <v>Nefinancijska imovina (šifre 01+02+03+04+05+06)</v>
      </c>
      <c r="C22" s="341"/>
      <c r="D22" s="341"/>
      <c r="E22" s="341"/>
      <c r="F22" s="342"/>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8"/>
      <c r="B23" s="343" t="str">
        <f>BILANCA!B69</f>
        <v>Financijska imovina (šifre 11+12+13+14+15+16+17+19)</v>
      </c>
      <c r="C23" s="344"/>
      <c r="D23" s="344"/>
      <c r="E23" s="344"/>
      <c r="F23" s="34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8"/>
      <c r="B24" s="343" t="str">
        <f>BILANCA!B176</f>
        <v xml:space="preserve">Obveze (šifre 23+24+25+26+27+29) </v>
      </c>
      <c r="C24" s="344"/>
      <c r="D24" s="344"/>
      <c r="E24" s="344"/>
      <c r="F24" s="34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9"/>
      <c r="B25" s="346" t="str">
        <f>BILANCA!B250</f>
        <v>Vlastiti izvori (šifre 91 + 922 - 93 + 96 + 97)</v>
      </c>
      <c r="C25" s="347"/>
      <c r="D25" s="347"/>
      <c r="E25" s="347"/>
      <c r="F25" s="34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37" t="s">
        <v>8</v>
      </c>
      <c r="C26" s="338"/>
      <c r="D26" s="338"/>
      <c r="E26" s="338"/>
      <c r="F26" s="339"/>
      <c r="G26" s="201" t="s">
        <v>9</v>
      </c>
      <c r="H26" s="265" t="s">
        <v>10</v>
      </c>
      <c r="I26" s="266" t="s">
        <v>11</v>
      </c>
      <c r="J26" s="5"/>
      <c r="K26" s="5"/>
      <c r="L26" s="5"/>
      <c r="M26" s="5"/>
      <c r="N26" s="5"/>
      <c r="O26" s="5"/>
      <c r="P26" s="5"/>
      <c r="Q26" s="5"/>
      <c r="R26" s="5"/>
      <c r="S26" s="5"/>
      <c r="T26" s="5"/>
      <c r="U26" s="5"/>
      <c r="V26" s="5"/>
      <c r="W26" s="5"/>
    </row>
    <row r="27" spans="1:23" ht="12.75" customHeight="1" x14ac:dyDescent="0.2">
      <c r="A27" s="357" t="s">
        <v>1991</v>
      </c>
      <c r="B27" s="340" t="str">
        <f>'RAS-funkcijski'!B5</f>
        <v>Opće javne usluge (šifre 011+012+013+014 do 018)</v>
      </c>
      <c r="C27" s="341"/>
      <c r="D27" s="341"/>
      <c r="E27" s="341"/>
      <c r="F27" s="342"/>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8"/>
      <c r="B28" s="343" t="str">
        <f>'RAS-funkcijski'!B35</f>
        <v>Ekonomski poslovi (šifre 041+042+043+044+045+046+047+048+049)</v>
      </c>
      <c r="C28" s="344"/>
      <c r="D28" s="344"/>
      <c r="E28" s="344"/>
      <c r="F28" s="34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8"/>
      <c r="B29" s="343" t="str">
        <f>'RAS-funkcijski'!B88</f>
        <v>Rashodi vezani za stanovanje i kom. pogodnosti koji nisu drugdje svrstani</v>
      </c>
      <c r="C29" s="344"/>
      <c r="D29" s="344"/>
      <c r="E29" s="344"/>
      <c r="F29" s="34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8"/>
      <c r="B30" s="343" t="str">
        <f>'RAS-funkcijski'!B114</f>
        <v>Obrazovanje (šifre 091+092+093+094+095+096+097+098)</v>
      </c>
      <c r="C30" s="344"/>
      <c r="D30" s="344"/>
      <c r="E30" s="344"/>
      <c r="F30" s="34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9"/>
      <c r="B31" s="346" t="str">
        <f>'RAS-funkcijski'!B141</f>
        <v>Kontrolni zbroj (šifre 01+02+03+04+05+06+07+08+09+10)</v>
      </c>
      <c r="C31" s="347"/>
      <c r="D31" s="347"/>
      <c r="E31" s="347"/>
      <c r="F31" s="34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37" t="s">
        <v>8</v>
      </c>
      <c r="C32" s="338"/>
      <c r="D32" s="338"/>
      <c r="E32" s="338"/>
      <c r="F32" s="339"/>
      <c r="G32" s="201" t="s">
        <v>9</v>
      </c>
      <c r="H32" s="265" t="s">
        <v>1992</v>
      </c>
      <c r="I32" s="266" t="s">
        <v>1993</v>
      </c>
      <c r="J32" s="5"/>
      <c r="K32" s="5"/>
      <c r="L32" s="5"/>
      <c r="M32" s="5"/>
      <c r="N32" s="5"/>
      <c r="O32" s="5"/>
      <c r="P32" s="5"/>
      <c r="Q32" s="5"/>
      <c r="R32" s="5"/>
      <c r="S32" s="5"/>
      <c r="T32" s="5"/>
      <c r="U32" s="5"/>
      <c r="V32" s="5"/>
      <c r="W32" s="5"/>
    </row>
    <row r="33" spans="1:23" ht="12.75" customHeight="1" x14ac:dyDescent="0.2">
      <c r="A33" s="357" t="s">
        <v>1982</v>
      </c>
      <c r="B33" s="354" t="str">
        <f>'P-VRIO'!B5</f>
        <v>Promjene u vrijednosti i obujmu imovine (šifre 91511+91512)</v>
      </c>
      <c r="C33" s="341"/>
      <c r="D33" s="341"/>
      <c r="E33" s="341"/>
      <c r="F33" s="342"/>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8"/>
      <c r="B34" s="355" t="str">
        <f>'P-VRIO'!B22</f>
        <v>Promjene u obujmu imovine (šifre P016+P023)</v>
      </c>
      <c r="C34" s="344"/>
      <c r="D34" s="344"/>
      <c r="E34" s="344"/>
      <c r="F34" s="34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8"/>
      <c r="B35" s="355" t="str">
        <f>'P-VRIO'!B38</f>
        <v>Promjene u vrijednosti i obujmu obveza (šifre 91521+91522)</v>
      </c>
      <c r="C35" s="344"/>
      <c r="D35" s="344"/>
      <c r="E35" s="344"/>
      <c r="F35" s="34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9"/>
      <c r="B36" s="356" t="str">
        <f>'P-VRIO'!B44</f>
        <v>Promjene u obujmu obveza (šifre P035 do P038)</v>
      </c>
      <c r="C36" s="347"/>
      <c r="D36" s="347"/>
      <c r="E36" s="347"/>
      <c r="F36" s="34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7" t="s">
        <v>8</v>
      </c>
      <c r="C37" s="338"/>
      <c r="D37" s="338"/>
      <c r="E37" s="338"/>
      <c r="F37" s="339"/>
      <c r="G37" s="201" t="s">
        <v>9</v>
      </c>
      <c r="H37" s="265" t="s">
        <v>1989</v>
      </c>
      <c r="I37" s="266" t="s">
        <v>1951</v>
      </c>
      <c r="J37" s="5"/>
      <c r="K37" s="5"/>
      <c r="L37" s="5"/>
      <c r="M37" s="5"/>
      <c r="N37" s="5"/>
      <c r="O37" s="5"/>
      <c r="P37" s="5"/>
      <c r="Q37" s="5"/>
      <c r="R37" s="5"/>
      <c r="S37" s="5"/>
      <c r="T37" s="5"/>
      <c r="U37" s="5"/>
      <c r="V37" s="5"/>
      <c r="W37" s="5"/>
    </row>
    <row r="38" spans="1:23" ht="12.75" customHeight="1" x14ac:dyDescent="0.2">
      <c r="A38" s="357" t="s">
        <v>1983</v>
      </c>
      <c r="B38" s="340" t="str">
        <f>OBVEZE!B5</f>
        <v>Stanje obveza 1. siječnja (=stanju obveza iz Izvještaja o obvezama na 31. prosinca prethodne godine)</v>
      </c>
      <c r="C38" s="341"/>
      <c r="D38" s="341"/>
      <c r="E38" s="341"/>
      <c r="F38" s="342"/>
      <c r="G38" s="126" t="str">
        <f>OBVEZE!C5</f>
        <v>V001</v>
      </c>
      <c r="H38" s="275">
        <f>OBVEZE!D5</f>
        <v>1856306.03</v>
      </c>
      <c r="I38" s="275" t="s">
        <v>1994</v>
      </c>
      <c r="J38" s="5"/>
      <c r="K38" s="5"/>
      <c r="L38" s="5"/>
      <c r="M38" s="5"/>
      <c r="N38" s="5"/>
      <c r="O38" s="5"/>
      <c r="P38" s="5"/>
      <c r="Q38" s="5"/>
      <c r="R38" s="5"/>
      <c r="S38" s="5"/>
      <c r="T38" s="5"/>
      <c r="U38" s="5"/>
      <c r="V38" s="5"/>
      <c r="W38" s="5"/>
    </row>
    <row r="39" spans="1:23" ht="12.75" customHeight="1" x14ac:dyDescent="0.2">
      <c r="A39" s="358"/>
      <c r="B39" s="343" t="str">
        <f>OBVEZE!B44</f>
        <v>Stanje obveza na kraju izvještajnog razdoblja (šifre V001+V002-V004) i (šifre V007+V009)</v>
      </c>
      <c r="C39" s="344"/>
      <c r="D39" s="344"/>
      <c r="E39" s="344"/>
      <c r="F39" s="345"/>
      <c r="G39" s="127" t="str">
        <f>OBVEZE!C44</f>
        <v>V006</v>
      </c>
      <c r="H39" s="275" t="s">
        <v>1994</v>
      </c>
      <c r="I39" s="275">
        <f>OBVEZE!D44</f>
        <v>1964529.4299999997</v>
      </c>
      <c r="J39" s="5"/>
      <c r="K39" s="5"/>
      <c r="L39" s="5"/>
      <c r="M39" s="5"/>
      <c r="N39" s="5"/>
      <c r="O39" s="5"/>
      <c r="P39" s="5"/>
      <c r="Q39" s="5"/>
      <c r="R39" s="5"/>
      <c r="S39" s="5"/>
      <c r="T39" s="5"/>
      <c r="U39" s="5"/>
      <c r="V39" s="5"/>
      <c r="W39" s="5"/>
    </row>
    <row r="40" spans="1:23" ht="12.75" customHeight="1" x14ac:dyDescent="0.2">
      <c r="A40" s="358"/>
      <c r="B40" s="343" t="str">
        <f>OBVEZE!B45</f>
        <v>Stanje dospjelih obveza na kraju izvještajnog razdoblja (šifre V008+D23+D24 + 'D dio 25,26' + D27)</v>
      </c>
      <c r="C40" s="344"/>
      <c r="D40" s="344"/>
      <c r="E40" s="344"/>
      <c r="F40" s="345"/>
      <c r="G40" s="127" t="str">
        <f>OBVEZE!C45</f>
        <v>V007</v>
      </c>
      <c r="H40" s="275" t="s">
        <v>1994</v>
      </c>
      <c r="I40" s="275">
        <f>OBVEZE!D45</f>
        <v>619210.01</v>
      </c>
      <c r="J40" s="5"/>
      <c r="K40" s="5"/>
      <c r="L40" s="5"/>
      <c r="M40" s="5"/>
      <c r="N40" s="5"/>
      <c r="O40" s="5"/>
      <c r="P40" s="5"/>
      <c r="Q40" s="5"/>
      <c r="R40" s="5"/>
      <c r="S40" s="5"/>
      <c r="T40" s="5"/>
      <c r="U40" s="5"/>
      <c r="V40" s="5"/>
      <c r="W40" s="5"/>
    </row>
    <row r="41" spans="1:23" ht="12.75" customHeight="1" x14ac:dyDescent="0.2">
      <c r="A41" s="359"/>
      <c r="B41" s="346" t="str">
        <f>OBVEZE!B104</f>
        <v>Stanje nedospjelih obveza na kraju izvještajnog razdoblja (šifre V010 + ND23 + ND24 + 'ND dio 25,26' + ND27)</v>
      </c>
      <c r="C41" s="347"/>
      <c r="D41" s="347"/>
      <c r="E41" s="347"/>
      <c r="F41" s="348"/>
      <c r="G41" s="128" t="str">
        <f>OBVEZE!C104</f>
        <v>V009</v>
      </c>
      <c r="H41" s="276" t="s">
        <v>1994</v>
      </c>
      <c r="I41" s="276">
        <f>OBVEZE!D104</f>
        <v>1345319.4200000002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2" t="s">
        <v>1995</v>
      </c>
      <c r="F44" s="352"/>
      <c r="G44" s="229"/>
      <c r="H44" s="353" t="s">
        <v>1996</v>
      </c>
      <c r="I44" s="353"/>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 sqref="E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6" t="s">
        <v>6</v>
      </c>
      <c r="B2" s="377"/>
      <c r="C2" s="377"/>
      <c r="D2" s="377"/>
      <c r="E2" s="377"/>
      <c r="F2" s="377"/>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8" t="s">
        <v>14</v>
      </c>
      <c r="B5" s="379"/>
      <c r="C5" s="166"/>
      <c r="D5" s="52"/>
      <c r="E5" s="52"/>
      <c r="F5" s="44"/>
    </row>
    <row r="6" spans="1:24" ht="12.75" customHeight="1" x14ac:dyDescent="0.2">
      <c r="A6" s="63">
        <v>6</v>
      </c>
      <c r="B6" s="220" t="s">
        <v>15</v>
      </c>
      <c r="C6" s="247" t="s">
        <v>16</v>
      </c>
      <c r="D6" s="60">
        <f>D7+D43+D49+D82+D106+D125+D134+D140</f>
        <v>2016723.74</v>
      </c>
      <c r="E6" s="60">
        <f>E7+E43+E49+E82+E106+E125+E134+E140</f>
        <v>2194351.0300000003</v>
      </c>
      <c r="F6" s="45">
        <f t="shared" ref="F6:F132" si="0">IF(D6&lt;&gt;0,IF(E6/D6&gt;=100,"&gt;&gt;100",E6/D6*100),"-")</f>
        <v>108.8077155277599</v>
      </c>
    </row>
    <row r="7" spans="1:24" ht="12.75" customHeight="1" x14ac:dyDescent="0.2">
      <c r="A7" s="63">
        <v>61</v>
      </c>
      <c r="B7" s="220" t="s">
        <v>17</v>
      </c>
      <c r="C7" s="247" t="s">
        <v>18</v>
      </c>
      <c r="D7" s="60">
        <f>D8+D17+D23+D29+D36+D39</f>
        <v>921035.61</v>
      </c>
      <c r="E7" s="60">
        <f>E8+E17+E23+E29+E36+E39</f>
        <v>1309637.74</v>
      </c>
      <c r="F7" s="45">
        <f t="shared" si="0"/>
        <v>142.1918681298327</v>
      </c>
    </row>
    <row r="8" spans="1:24" ht="12.75" customHeight="1" x14ac:dyDescent="0.2">
      <c r="A8" s="63">
        <v>611</v>
      </c>
      <c r="B8" s="220" t="s">
        <v>19</v>
      </c>
      <c r="C8" s="247" t="s">
        <v>20</v>
      </c>
      <c r="D8" s="60">
        <f>SUM(D9:D14)-D15-D16</f>
        <v>861649.3</v>
      </c>
      <c r="E8" s="60">
        <f>SUM(E9:E14)-E15-E16</f>
        <v>1271877.94</v>
      </c>
      <c r="F8" s="45">
        <f t="shared" si="0"/>
        <v>147.60969921289322</v>
      </c>
    </row>
    <row r="9" spans="1:24" ht="12.75" customHeight="1" x14ac:dyDescent="0.2">
      <c r="A9" s="63">
        <v>6111</v>
      </c>
      <c r="B9" s="65" t="s">
        <v>21</v>
      </c>
      <c r="C9" s="247" t="s">
        <v>22</v>
      </c>
      <c r="D9" s="194">
        <v>861649.3</v>
      </c>
      <c r="E9" s="194">
        <v>1271877.94</v>
      </c>
      <c r="F9" s="45">
        <f t="shared" si="0"/>
        <v>147.60969921289322</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49855.62</v>
      </c>
      <c r="E23" s="60">
        <f t="shared" si="2"/>
        <v>27465.040000000001</v>
      </c>
      <c r="F23" s="45">
        <f t="shared" si="0"/>
        <v>55.089155445263735</v>
      </c>
    </row>
    <row r="24" spans="1:6" ht="12.75" customHeight="1" x14ac:dyDescent="0.2">
      <c r="A24" s="63">
        <v>6131</v>
      </c>
      <c r="B24" s="65" t="s">
        <v>51</v>
      </c>
      <c r="C24" s="247" t="s">
        <v>52</v>
      </c>
      <c r="D24" s="194">
        <v>1624.43</v>
      </c>
      <c r="E24" s="194">
        <v>2941.7</v>
      </c>
      <c r="F24" s="45">
        <f t="shared" si="0"/>
        <v>181.09121353336246</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48231.19</v>
      </c>
      <c r="E27" s="194">
        <v>24523.34</v>
      </c>
      <c r="F27" s="45">
        <f t="shared" si="0"/>
        <v>50.845396930907164</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9522.84</v>
      </c>
      <c r="E29" s="60">
        <f>SUM(E30:E35)</f>
        <v>10293.16</v>
      </c>
      <c r="F29" s="45">
        <f t="shared" si="0"/>
        <v>108.08918347887814</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9522.84</v>
      </c>
      <c r="E31" s="194">
        <v>10293.16</v>
      </c>
      <c r="F31" s="45">
        <f t="shared" si="0"/>
        <v>108.08918347887814</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7.85</v>
      </c>
      <c r="E39" s="60">
        <f t="shared" si="4"/>
        <v>1.6</v>
      </c>
      <c r="F39" s="45">
        <f t="shared" si="0"/>
        <v>20.382165605095544</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7.85</v>
      </c>
      <c r="E42" s="194">
        <v>1.6</v>
      </c>
      <c r="F42" s="45">
        <f t="shared" si="0"/>
        <v>20.382165605095544</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890290.21000000008</v>
      </c>
      <c r="E49" s="60">
        <f>E50+E53+E58+E61+E64+E68+E71+E74+E77</f>
        <v>742173.78</v>
      </c>
      <c r="F49" s="45">
        <f t="shared" si="0"/>
        <v>83.363129422708127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85100</v>
      </c>
      <c r="E58" s="60">
        <f t="shared" si="9"/>
        <v>69009.41</v>
      </c>
      <c r="F58" s="45">
        <f t="shared" si="0"/>
        <v>81.092138660399542</v>
      </c>
    </row>
    <row r="59" spans="1:6" ht="24" x14ac:dyDescent="0.2">
      <c r="A59" s="63">
        <v>6331</v>
      </c>
      <c r="B59" s="65" t="s">
        <v>121</v>
      </c>
      <c r="C59" s="247" t="s">
        <v>122</v>
      </c>
      <c r="D59" s="194">
        <v>0</v>
      </c>
      <c r="E59" s="194">
        <v>27782.46</v>
      </c>
      <c r="F59" s="45" t="str">
        <f t="shared" si="0"/>
        <v>-</v>
      </c>
    </row>
    <row r="60" spans="1:6" ht="24" x14ac:dyDescent="0.2">
      <c r="A60" s="63">
        <v>6332</v>
      </c>
      <c r="B60" s="65" t="s">
        <v>123</v>
      </c>
      <c r="C60" s="247" t="s">
        <v>124</v>
      </c>
      <c r="D60" s="194">
        <v>85100</v>
      </c>
      <c r="E60" s="194">
        <v>41226.949999999997</v>
      </c>
      <c r="F60" s="45">
        <f t="shared" si="0"/>
        <v>48.445299647473554</v>
      </c>
    </row>
    <row r="61" spans="1:6" ht="12.75" customHeight="1" x14ac:dyDescent="0.2">
      <c r="A61" s="63">
        <v>634</v>
      </c>
      <c r="B61" s="65" t="s">
        <v>125</v>
      </c>
      <c r="C61" s="247" t="s">
        <v>126</v>
      </c>
      <c r="D61" s="60">
        <f t="shared" ref="D61:E61" si="10">SUM(D62:D63)</f>
        <v>21249.3</v>
      </c>
      <c r="E61" s="60">
        <f t="shared" si="10"/>
        <v>12094.45</v>
      </c>
      <c r="F61" s="45">
        <f t="shared" si="0"/>
        <v>56.916933734287724</v>
      </c>
    </row>
    <row r="62" spans="1:6" ht="12.75" customHeight="1" x14ac:dyDescent="0.2">
      <c r="A62" s="63">
        <v>6341</v>
      </c>
      <c r="B62" s="65" t="s">
        <v>127</v>
      </c>
      <c r="C62" s="247" t="s">
        <v>128</v>
      </c>
      <c r="D62" s="194">
        <v>21249.3</v>
      </c>
      <c r="E62" s="194"/>
      <c r="F62" s="45">
        <f t="shared" si="0"/>
        <v>0</v>
      </c>
    </row>
    <row r="63" spans="1:6" ht="12.75" customHeight="1" x14ac:dyDescent="0.2">
      <c r="A63" s="63">
        <v>6342</v>
      </c>
      <c r="B63" s="65" t="s">
        <v>129</v>
      </c>
      <c r="C63" s="247" t="s">
        <v>130</v>
      </c>
      <c r="D63" s="194">
        <v>0</v>
      </c>
      <c r="E63" s="194">
        <v>12094.45</v>
      </c>
      <c r="F63" s="45" t="str">
        <f t="shared" si="0"/>
        <v>-</v>
      </c>
    </row>
    <row r="64" spans="1:6" ht="24" x14ac:dyDescent="0.2">
      <c r="A64" s="63">
        <v>635</v>
      </c>
      <c r="B64" s="65" t="s">
        <v>131</v>
      </c>
      <c r="C64" s="247" t="s">
        <v>132</v>
      </c>
      <c r="D64" s="60">
        <f>SUM(D65:D67)</f>
        <v>619074.26</v>
      </c>
      <c r="E64" s="60">
        <f>SUM(E65:E67)</f>
        <v>631045.92000000004</v>
      </c>
      <c r="F64" s="45">
        <f t="shared" si="0"/>
        <v>101.93380031662116</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619074.26</v>
      </c>
      <c r="E67" s="192">
        <v>631045.92000000004</v>
      </c>
      <c r="F67" s="71">
        <f t="shared" si="0"/>
        <v>101.93380031662116</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164866.65</v>
      </c>
      <c r="E74" s="60">
        <f t="shared" si="13"/>
        <v>30024</v>
      </c>
      <c r="F74" s="45">
        <f t="shared" si="0"/>
        <v>18.211081501322433</v>
      </c>
    </row>
    <row r="75" spans="1:6" ht="12.75" customHeight="1" x14ac:dyDescent="0.2">
      <c r="A75" s="63" t="s">
        <v>153</v>
      </c>
      <c r="B75" s="65" t="s">
        <v>154</v>
      </c>
      <c r="C75" s="247" t="s">
        <v>153</v>
      </c>
      <c r="D75" s="194">
        <v>0</v>
      </c>
      <c r="E75" s="194">
        <v>30024</v>
      </c>
      <c r="F75" s="45" t="str">
        <f t="shared" si="0"/>
        <v>-</v>
      </c>
    </row>
    <row r="76" spans="1:6" ht="12.75" customHeight="1" x14ac:dyDescent="0.2">
      <c r="A76" s="63" t="s">
        <v>155</v>
      </c>
      <c r="B76" s="65" t="s">
        <v>156</v>
      </c>
      <c r="C76" s="247" t="s">
        <v>155</v>
      </c>
      <c r="D76" s="194">
        <v>164866.65</v>
      </c>
      <c r="E76" s="194"/>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105952.01000000001</v>
      </c>
      <c r="E82" s="60">
        <f t="shared" si="15"/>
        <v>40832.740000000005</v>
      </c>
      <c r="F82" s="45">
        <f t="shared" si="0"/>
        <v>38.538900772151472</v>
      </c>
    </row>
    <row r="83" spans="1:6" ht="12.75" customHeight="1" x14ac:dyDescent="0.2">
      <c r="A83" s="63">
        <v>641</v>
      </c>
      <c r="B83" s="64" t="s">
        <v>169</v>
      </c>
      <c r="C83" s="247" t="s">
        <v>170</v>
      </c>
      <c r="D83" s="60">
        <f t="shared" ref="D83:E83" si="16">SUM(D84:D90)</f>
        <v>626.91</v>
      </c>
      <c r="E83" s="60">
        <f t="shared" si="16"/>
        <v>275.33</v>
      </c>
      <c r="F83" s="45">
        <f t="shared" si="0"/>
        <v>43.918584804836421</v>
      </c>
    </row>
    <row r="84" spans="1:6" ht="12.75" customHeight="1" x14ac:dyDescent="0.2">
      <c r="A84" s="63">
        <v>6412</v>
      </c>
      <c r="B84" s="64" t="s">
        <v>171</v>
      </c>
      <c r="C84" s="247" t="s">
        <v>172</v>
      </c>
      <c r="D84" s="194">
        <v>0</v>
      </c>
      <c r="E84" s="331"/>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626.91</v>
      </c>
      <c r="E86" s="194">
        <v>275.33</v>
      </c>
      <c r="F86" s="45">
        <f t="shared" si="0"/>
        <v>43.918584804836421</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105325.1</v>
      </c>
      <c r="E91" s="60">
        <f t="shared" si="17"/>
        <v>40557.410000000003</v>
      </c>
      <c r="F91" s="45">
        <f t="shared" si="0"/>
        <v>38.506880126389625</v>
      </c>
    </row>
    <row r="92" spans="1:6" ht="12.75" customHeight="1" x14ac:dyDescent="0.2">
      <c r="A92" s="63">
        <v>6421</v>
      </c>
      <c r="B92" s="64" t="s">
        <v>187</v>
      </c>
      <c r="C92" s="247" t="s">
        <v>188</v>
      </c>
      <c r="D92" s="194">
        <v>265.44</v>
      </c>
      <c r="E92" s="194">
        <v>265.44</v>
      </c>
      <c r="F92" s="45">
        <f t="shared" si="0"/>
        <v>100</v>
      </c>
    </row>
    <row r="93" spans="1:6" ht="12.75" customHeight="1" x14ac:dyDescent="0.2">
      <c r="A93" s="63">
        <v>6422</v>
      </c>
      <c r="B93" s="64" t="s">
        <v>189</v>
      </c>
      <c r="C93" s="247" t="s">
        <v>190</v>
      </c>
      <c r="D93" s="194">
        <v>7126.05</v>
      </c>
      <c r="E93" s="194">
        <v>4353.17</v>
      </c>
      <c r="F93" s="45">
        <f t="shared" si="0"/>
        <v>61.088120347176911</v>
      </c>
    </row>
    <row r="94" spans="1:6" ht="12.75" customHeight="1" x14ac:dyDescent="0.2">
      <c r="A94" s="63">
        <v>6423</v>
      </c>
      <c r="B94" s="64" t="s">
        <v>191</v>
      </c>
      <c r="C94" s="247" t="s">
        <v>192</v>
      </c>
      <c r="D94" s="194">
        <v>97933.61</v>
      </c>
      <c r="E94" s="194">
        <v>35938.800000000003</v>
      </c>
      <c r="F94" s="45">
        <f t="shared" si="0"/>
        <v>36.697105314508477</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2">
        <f>D107+D112+D120+D124</f>
        <v>75645.19</v>
      </c>
      <c r="E106" s="332">
        <f>E107+E112+E120+E124</f>
        <v>97156.84</v>
      </c>
      <c r="F106" s="71">
        <f t="shared" si="0"/>
        <v>128.43756490002866</v>
      </c>
    </row>
    <row r="107" spans="1:6" ht="12.75" customHeight="1" x14ac:dyDescent="0.2">
      <c r="A107" s="63">
        <v>651</v>
      </c>
      <c r="B107" s="64" t="s">
        <v>217</v>
      </c>
      <c r="C107" s="247" t="s">
        <v>218</v>
      </c>
      <c r="D107" s="60">
        <f t="shared" ref="D107:E107" si="19">SUM(D108:D111)</f>
        <v>0.82</v>
      </c>
      <c r="E107" s="60">
        <f t="shared" si="19"/>
        <v>68.13</v>
      </c>
      <c r="F107" s="45">
        <f t="shared" si="0"/>
        <v>8308.5365853658532</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0.82</v>
      </c>
      <c r="E110" s="194"/>
      <c r="F110" s="45">
        <f t="shared" si="0"/>
        <v>0</v>
      </c>
    </row>
    <row r="111" spans="1:6" ht="12.75" customHeight="1" x14ac:dyDescent="0.2">
      <c r="A111" s="63">
        <v>6514</v>
      </c>
      <c r="B111" s="64" t="s">
        <v>225</v>
      </c>
      <c r="C111" s="247" t="s">
        <v>226</v>
      </c>
      <c r="D111" s="194">
        <v>0</v>
      </c>
      <c r="E111" s="194">
        <v>68.13</v>
      </c>
      <c r="F111" s="45" t="str">
        <f t="shared" si="0"/>
        <v>-</v>
      </c>
    </row>
    <row r="112" spans="1:6" ht="12.75" customHeight="1" x14ac:dyDescent="0.2">
      <c r="A112" s="63">
        <v>652</v>
      </c>
      <c r="B112" s="64" t="s">
        <v>227</v>
      </c>
      <c r="C112" s="247" t="s">
        <v>228</v>
      </c>
      <c r="D112" s="60">
        <f t="shared" ref="D112:E112" si="20">SUM(D113:D119)</f>
        <v>22503.100000000002</v>
      </c>
      <c r="E112" s="60">
        <f t="shared" si="20"/>
        <v>2631.24</v>
      </c>
      <c r="F112" s="45">
        <f t="shared" si="0"/>
        <v>11.692788993516446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394.61</v>
      </c>
      <c r="E115" s="194">
        <v>15.1</v>
      </c>
      <c r="F115" s="45">
        <f t="shared" si="0"/>
        <v>3.8265629355566251</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22108.49</v>
      </c>
      <c r="E117" s="194">
        <v>2616.14</v>
      </c>
      <c r="F117" s="45">
        <f t="shared" si="0"/>
        <v>11.833191683375933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53141.270000000004</v>
      </c>
      <c r="E120" s="60">
        <f t="shared" si="21"/>
        <v>94457.47</v>
      </c>
      <c r="F120" s="45">
        <f t="shared" si="0"/>
        <v>177.74785962021608</v>
      </c>
    </row>
    <row r="121" spans="1:6" ht="12.75" customHeight="1" x14ac:dyDescent="0.2">
      <c r="A121" s="63">
        <v>6531</v>
      </c>
      <c r="B121" s="64" t="s">
        <v>245</v>
      </c>
      <c r="C121" s="247" t="s">
        <v>246</v>
      </c>
      <c r="D121" s="194">
        <v>3586.15</v>
      </c>
      <c r="E121" s="194">
        <v>103.62</v>
      </c>
      <c r="F121" s="45">
        <f t="shared" si="0"/>
        <v>2.8894496883844791</v>
      </c>
    </row>
    <row r="122" spans="1:6" ht="12.75" customHeight="1" x14ac:dyDescent="0.2">
      <c r="A122" s="63">
        <v>6532</v>
      </c>
      <c r="B122" s="64" t="s">
        <v>247</v>
      </c>
      <c r="C122" s="247" t="s">
        <v>248</v>
      </c>
      <c r="D122" s="194">
        <v>49555.12</v>
      </c>
      <c r="E122" s="194">
        <v>94353.85</v>
      </c>
      <c r="F122" s="45">
        <f t="shared" si="0"/>
        <v>190.40181922675194</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23800.719999999998</v>
      </c>
      <c r="E140" s="60">
        <f t="shared" si="28"/>
        <v>4549.9299999999994</v>
      </c>
      <c r="F140" s="45">
        <f t="shared" si="26"/>
        <v>19.116774618582966</v>
      </c>
    </row>
    <row r="141" spans="1:6" ht="12.75" customHeight="1" x14ac:dyDescent="0.2">
      <c r="A141" s="63">
        <v>681</v>
      </c>
      <c r="B141" s="65" t="s">
        <v>285</v>
      </c>
      <c r="C141" s="247" t="s">
        <v>286</v>
      </c>
      <c r="D141" s="60">
        <f t="shared" ref="D141:E141" si="29">SUM(D142:D150)</f>
        <v>201.67</v>
      </c>
      <c r="E141" s="60">
        <f t="shared" si="29"/>
        <v>234.95</v>
      </c>
      <c r="F141" s="45">
        <f t="shared" si="26"/>
        <v>116.50220657509793</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201.67</v>
      </c>
      <c r="E150" s="194">
        <v>234.95</v>
      </c>
      <c r="F150" s="45">
        <f t="shared" si="26"/>
        <v>116.50220657509793</v>
      </c>
    </row>
    <row r="151" spans="1:6" ht="12.75" customHeight="1" x14ac:dyDescent="0.2">
      <c r="A151" s="63">
        <v>683</v>
      </c>
      <c r="B151" s="64" t="s">
        <v>305</v>
      </c>
      <c r="C151" s="247" t="s">
        <v>306</v>
      </c>
      <c r="D151" s="194">
        <v>23599.05</v>
      </c>
      <c r="E151" s="194">
        <v>4314.9799999999996</v>
      </c>
      <c r="F151" s="45">
        <f t="shared" si="26"/>
        <v>18.284549589919934</v>
      </c>
    </row>
    <row r="152" spans="1:6" ht="12.75" customHeight="1" x14ac:dyDescent="0.2">
      <c r="A152" s="63">
        <v>3</v>
      </c>
      <c r="B152" s="64" t="s">
        <v>307</v>
      </c>
      <c r="C152" s="247" t="s">
        <v>13</v>
      </c>
      <c r="D152" s="60">
        <f>D153+D164+D202+D221+D230+D262+D273</f>
        <v>1625391.4000000001</v>
      </c>
      <c r="E152" s="60">
        <f>E153+E164+E202+E221+E230+E262+E273</f>
        <v>1699933.04</v>
      </c>
      <c r="F152" s="45">
        <f t="shared" si="26"/>
        <v>104.58607323749835</v>
      </c>
    </row>
    <row r="153" spans="1:6" ht="12.75" customHeight="1" x14ac:dyDescent="0.2">
      <c r="A153" s="63">
        <v>31</v>
      </c>
      <c r="B153" s="64" t="s">
        <v>308</v>
      </c>
      <c r="C153" s="247" t="s">
        <v>309</v>
      </c>
      <c r="D153" s="60">
        <f t="shared" ref="D153:E153" si="30">D154+D159+D160</f>
        <v>221703.61000000002</v>
      </c>
      <c r="E153" s="60">
        <f t="shared" si="30"/>
        <v>233016.49</v>
      </c>
      <c r="F153" s="45">
        <f t="shared" si="26"/>
        <v>105.10270446205183</v>
      </c>
    </row>
    <row r="154" spans="1:6" ht="12.75" customHeight="1" x14ac:dyDescent="0.2">
      <c r="A154" s="63">
        <v>311</v>
      </c>
      <c r="B154" s="64" t="s">
        <v>310</v>
      </c>
      <c r="C154" s="247" t="s">
        <v>311</v>
      </c>
      <c r="D154" s="60">
        <f t="shared" ref="D154:E154" si="31">SUM(D155:D158)</f>
        <v>174571.29</v>
      </c>
      <c r="E154" s="60">
        <f t="shared" si="31"/>
        <v>184293.12</v>
      </c>
      <c r="F154" s="45">
        <f t="shared" si="26"/>
        <v>105.5689741423117</v>
      </c>
    </row>
    <row r="155" spans="1:6" ht="12.75" customHeight="1" x14ac:dyDescent="0.2">
      <c r="A155" s="63">
        <v>3111</v>
      </c>
      <c r="B155" s="64" t="s">
        <v>312</v>
      </c>
      <c r="C155" s="247" t="s">
        <v>313</v>
      </c>
      <c r="D155" s="194">
        <v>174571.29</v>
      </c>
      <c r="E155" s="194">
        <v>184293.12</v>
      </c>
      <c r="F155" s="45">
        <f t="shared" si="26"/>
        <v>105.5689741423117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18328</v>
      </c>
      <c r="E159" s="194">
        <v>18315</v>
      </c>
      <c r="F159" s="45">
        <f t="shared" si="26"/>
        <v>99.929070274989087</v>
      </c>
    </row>
    <row r="160" spans="1:6" ht="12.75" customHeight="1" x14ac:dyDescent="0.2">
      <c r="A160" s="63">
        <v>313</v>
      </c>
      <c r="B160" s="65" t="s">
        <v>322</v>
      </c>
      <c r="C160" s="247" t="s">
        <v>323</v>
      </c>
      <c r="D160" s="60">
        <f t="shared" ref="D160:E160" si="32">SUM(D161:D163)</f>
        <v>28804.32</v>
      </c>
      <c r="E160" s="60">
        <f t="shared" si="32"/>
        <v>30408.37</v>
      </c>
      <c r="F160" s="45">
        <f t="shared" si="26"/>
        <v>105.56878273814483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28804.32</v>
      </c>
      <c r="E162" s="194">
        <v>30408.37</v>
      </c>
      <c r="F162" s="45">
        <f t="shared" si="26"/>
        <v>105.56878273814483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831470.91</v>
      </c>
      <c r="E164" s="60">
        <f>E165+E170+E178+E188+E189+E194</f>
        <v>601988.79</v>
      </c>
      <c r="F164" s="45">
        <f t="shared" si="26"/>
        <v>72.400463174352069</v>
      </c>
    </row>
    <row r="165" spans="1:6" ht="12.75" customHeight="1" x14ac:dyDescent="0.2">
      <c r="A165" s="63">
        <v>321</v>
      </c>
      <c r="B165" s="64" t="s">
        <v>332</v>
      </c>
      <c r="C165" s="247" t="s">
        <v>333</v>
      </c>
      <c r="D165" s="60">
        <f t="shared" ref="D165:E165" si="33">SUM(D166:D169)</f>
        <v>14176.89</v>
      </c>
      <c r="E165" s="60">
        <f t="shared" si="33"/>
        <v>16596.690000000002</v>
      </c>
      <c r="F165" s="45">
        <f t="shared" si="26"/>
        <v>117.06862365441224</v>
      </c>
    </row>
    <row r="166" spans="1:6" ht="12.75" customHeight="1" x14ac:dyDescent="0.2">
      <c r="A166" s="63">
        <v>3211</v>
      </c>
      <c r="B166" s="64" t="s">
        <v>334</v>
      </c>
      <c r="C166" s="247" t="s">
        <v>335</v>
      </c>
      <c r="D166" s="194">
        <v>840</v>
      </c>
      <c r="E166" s="194">
        <v>645</v>
      </c>
      <c r="F166" s="45">
        <f t="shared" si="26"/>
        <v>76.785714285714292</v>
      </c>
    </row>
    <row r="167" spans="1:6" ht="12.75" customHeight="1" x14ac:dyDescent="0.2">
      <c r="A167" s="63">
        <v>3212</v>
      </c>
      <c r="B167" s="64" t="s">
        <v>336</v>
      </c>
      <c r="C167" s="247" t="s">
        <v>337</v>
      </c>
      <c r="D167" s="194">
        <v>3521.64</v>
      </c>
      <c r="E167" s="194">
        <v>4137.8100000000004</v>
      </c>
      <c r="F167" s="45">
        <f t="shared" si="26"/>
        <v>117.49667768426076</v>
      </c>
    </row>
    <row r="168" spans="1:6" ht="12.75" customHeight="1" x14ac:dyDescent="0.2">
      <c r="A168" s="63">
        <v>3213</v>
      </c>
      <c r="B168" s="64" t="s">
        <v>338</v>
      </c>
      <c r="C168" s="247" t="s">
        <v>339</v>
      </c>
      <c r="D168" s="194">
        <v>788.75</v>
      </c>
      <c r="E168" s="194">
        <v>1498.38</v>
      </c>
      <c r="F168" s="45">
        <f t="shared" si="26"/>
        <v>189.96893819334392</v>
      </c>
    </row>
    <row r="169" spans="1:6" ht="12.75" customHeight="1" x14ac:dyDescent="0.2">
      <c r="A169" s="63">
        <v>3214</v>
      </c>
      <c r="B169" s="64" t="s">
        <v>340</v>
      </c>
      <c r="C169" s="247" t="s">
        <v>341</v>
      </c>
      <c r="D169" s="194">
        <v>9026.5</v>
      </c>
      <c r="E169" s="194">
        <v>10315.5</v>
      </c>
      <c r="F169" s="45">
        <f t="shared" si="26"/>
        <v>114.28017504015952</v>
      </c>
    </row>
    <row r="170" spans="1:6" ht="12.75" customHeight="1" x14ac:dyDescent="0.2">
      <c r="A170" s="63">
        <v>322</v>
      </c>
      <c r="B170" s="64" t="s">
        <v>342</v>
      </c>
      <c r="C170" s="247" t="s">
        <v>343</v>
      </c>
      <c r="D170" s="60">
        <f t="shared" ref="D170:E170" si="34">SUM(D171:D177)</f>
        <v>51592.84</v>
      </c>
      <c r="E170" s="60">
        <f t="shared" si="34"/>
        <v>38282.82</v>
      </c>
      <c r="F170" s="45">
        <f t="shared" si="26"/>
        <v>74.201807847755617</v>
      </c>
    </row>
    <row r="171" spans="1:6" ht="12.75" customHeight="1" x14ac:dyDescent="0.2">
      <c r="A171" s="63">
        <v>3221</v>
      </c>
      <c r="B171" s="64" t="s">
        <v>344</v>
      </c>
      <c r="C171" s="247" t="s">
        <v>345</v>
      </c>
      <c r="D171" s="194">
        <v>5809.4</v>
      </c>
      <c r="E171" s="194">
        <v>3267.41</v>
      </c>
      <c r="F171" s="45">
        <f t="shared" si="26"/>
        <v>56.243501910696459</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23929.84</v>
      </c>
      <c r="E173" s="194">
        <v>29431.05</v>
      </c>
      <c r="F173" s="45">
        <f t="shared" si="26"/>
        <v>122.98891258779831</v>
      </c>
    </row>
    <row r="174" spans="1:6" ht="12.75" customHeight="1" x14ac:dyDescent="0.2">
      <c r="A174" s="63">
        <v>3224</v>
      </c>
      <c r="B174" s="65" t="s">
        <v>350</v>
      </c>
      <c r="C174" s="247" t="s">
        <v>351</v>
      </c>
      <c r="D174" s="194">
        <v>5377.29</v>
      </c>
      <c r="E174" s="194">
        <v>5584.36</v>
      </c>
      <c r="F174" s="45">
        <f t="shared" si="26"/>
        <v>103.85082448593994</v>
      </c>
    </row>
    <row r="175" spans="1:6" ht="12.75" customHeight="1" x14ac:dyDescent="0.2">
      <c r="A175" s="63">
        <v>3225</v>
      </c>
      <c r="B175" s="65" t="s">
        <v>352</v>
      </c>
      <c r="C175" s="247" t="s">
        <v>353</v>
      </c>
      <c r="D175" s="194">
        <v>16476.310000000001</v>
      </c>
      <c r="E175" s="194"/>
      <c r="F175" s="45">
        <f t="shared" si="26"/>
        <v>0</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663216.33000000007</v>
      </c>
      <c r="E178" s="60">
        <f t="shared" si="35"/>
        <v>491707.24</v>
      </c>
      <c r="F178" s="45">
        <f t="shared" si="26"/>
        <v>74.139796889500587</v>
      </c>
    </row>
    <row r="179" spans="1:6" ht="12.75" customHeight="1" x14ac:dyDescent="0.2">
      <c r="A179" s="63">
        <v>3231</v>
      </c>
      <c r="B179" s="65" t="s">
        <v>360</v>
      </c>
      <c r="C179" s="247" t="s">
        <v>361</v>
      </c>
      <c r="D179" s="194">
        <v>6742.99</v>
      </c>
      <c r="E179" s="194">
        <v>8679.0300000000007</v>
      </c>
      <c r="F179" s="45">
        <f t="shared" si="26"/>
        <v>128.71189190551968</v>
      </c>
    </row>
    <row r="180" spans="1:6" ht="12.75" customHeight="1" x14ac:dyDescent="0.2">
      <c r="A180" s="63">
        <v>3232</v>
      </c>
      <c r="B180" s="65" t="s">
        <v>362</v>
      </c>
      <c r="C180" s="247" t="s">
        <v>363</v>
      </c>
      <c r="D180" s="194">
        <v>326682.84000000003</v>
      </c>
      <c r="E180" s="194">
        <v>179197.93</v>
      </c>
      <c r="F180" s="45">
        <f t="shared" si="26"/>
        <v>54.853793361169501</v>
      </c>
    </row>
    <row r="181" spans="1:6" ht="12.75" customHeight="1" x14ac:dyDescent="0.2">
      <c r="A181" s="63">
        <v>3233</v>
      </c>
      <c r="B181" s="65" t="s">
        <v>364</v>
      </c>
      <c r="C181" s="247" t="s">
        <v>365</v>
      </c>
      <c r="D181" s="194">
        <v>22414.37</v>
      </c>
      <c r="E181" s="194">
        <v>36892.57</v>
      </c>
      <c r="F181" s="45">
        <f t="shared" si="26"/>
        <v>164.59338361952624</v>
      </c>
    </row>
    <row r="182" spans="1:6" ht="12.75" customHeight="1" x14ac:dyDescent="0.2">
      <c r="A182" s="63">
        <v>3234</v>
      </c>
      <c r="B182" s="65" t="s">
        <v>366</v>
      </c>
      <c r="C182" s="247" t="s">
        <v>367</v>
      </c>
      <c r="D182" s="194">
        <v>17438.37</v>
      </c>
      <c r="E182" s="194">
        <v>10121.52</v>
      </c>
      <c r="F182" s="45">
        <f t="shared" si="26"/>
        <v>58.041663297659127</v>
      </c>
    </row>
    <row r="183" spans="1:6" ht="12.75" customHeight="1" x14ac:dyDescent="0.2">
      <c r="A183" s="63">
        <v>3235</v>
      </c>
      <c r="B183" s="64" t="s">
        <v>368</v>
      </c>
      <c r="C183" s="247" t="s">
        <v>369</v>
      </c>
      <c r="D183" s="194">
        <v>49412.18</v>
      </c>
      <c r="E183" s="194">
        <v>64943.07</v>
      </c>
      <c r="F183" s="45">
        <f t="shared" si="26"/>
        <v>131.43129892265429</v>
      </c>
    </row>
    <row r="184" spans="1:6" ht="12.75" customHeight="1" x14ac:dyDescent="0.2">
      <c r="A184" s="63">
        <v>3236</v>
      </c>
      <c r="B184" s="64" t="s">
        <v>370</v>
      </c>
      <c r="C184" s="247" t="s">
        <v>371</v>
      </c>
      <c r="D184" s="194">
        <v>10744.45</v>
      </c>
      <c r="E184" s="194">
        <v>16529.259999999998</v>
      </c>
      <c r="F184" s="45">
        <f t="shared" si="26"/>
        <v>153.83998250259435</v>
      </c>
    </row>
    <row r="185" spans="1:6" ht="12.75" customHeight="1" x14ac:dyDescent="0.2">
      <c r="A185" s="63">
        <v>3237</v>
      </c>
      <c r="B185" s="64" t="s">
        <v>372</v>
      </c>
      <c r="C185" s="247" t="s">
        <v>373</v>
      </c>
      <c r="D185" s="194">
        <v>181388.65</v>
      </c>
      <c r="E185" s="194">
        <v>134172.63</v>
      </c>
      <c r="F185" s="45">
        <f t="shared" si="26"/>
        <v>73.969694355187059</v>
      </c>
    </row>
    <row r="186" spans="1:6" ht="12.75" customHeight="1" x14ac:dyDescent="0.2">
      <c r="A186" s="63">
        <v>3238</v>
      </c>
      <c r="B186" s="64" t="s">
        <v>374</v>
      </c>
      <c r="C186" s="247" t="s">
        <v>375</v>
      </c>
      <c r="D186" s="194">
        <v>3777.81</v>
      </c>
      <c r="E186" s="194">
        <v>4836.76</v>
      </c>
      <c r="F186" s="45">
        <f t="shared" si="26"/>
        <v>128.03079032561192</v>
      </c>
    </row>
    <row r="187" spans="1:6" ht="12.75" customHeight="1" x14ac:dyDescent="0.2">
      <c r="A187" s="63">
        <v>3239</v>
      </c>
      <c r="B187" s="64" t="s">
        <v>376</v>
      </c>
      <c r="C187" s="247" t="s">
        <v>377</v>
      </c>
      <c r="D187" s="194">
        <v>44614.67</v>
      </c>
      <c r="E187" s="194">
        <v>36334.47</v>
      </c>
      <c r="F187" s="45">
        <f t="shared" si="26"/>
        <v>81.44063376463393</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102484.85</v>
      </c>
      <c r="E194" s="60">
        <f t="shared" si="36"/>
        <v>55402.04</v>
      </c>
      <c r="F194" s="45">
        <f t="shared" si="26"/>
        <v>54.058760880266689</v>
      </c>
    </row>
    <row r="195" spans="1:6" ht="12.75" customHeight="1" x14ac:dyDescent="0.2">
      <c r="A195" s="63">
        <v>3291</v>
      </c>
      <c r="B195" s="183" t="s">
        <v>392</v>
      </c>
      <c r="C195" s="247" t="s">
        <v>393</v>
      </c>
      <c r="D195" s="194">
        <v>11507.59</v>
      </c>
      <c r="E195" s="194">
        <v>14520.98</v>
      </c>
      <c r="F195" s="45">
        <f t="shared" si="26"/>
        <v>126.18610847275579</v>
      </c>
    </row>
    <row r="196" spans="1:6" ht="12.75" customHeight="1" x14ac:dyDescent="0.2">
      <c r="A196" s="63">
        <v>3292</v>
      </c>
      <c r="B196" s="64" t="s">
        <v>394</v>
      </c>
      <c r="C196" s="247" t="s">
        <v>395</v>
      </c>
      <c r="D196" s="194">
        <v>3321</v>
      </c>
      <c r="E196" s="194">
        <v>7211.31</v>
      </c>
      <c r="F196" s="45">
        <f t="shared" si="26"/>
        <v>217.14272809394762</v>
      </c>
    </row>
    <row r="197" spans="1:6" ht="12.75" customHeight="1" x14ac:dyDescent="0.2">
      <c r="A197" s="63">
        <v>3293</v>
      </c>
      <c r="B197" s="64" t="s">
        <v>396</v>
      </c>
      <c r="C197" s="247" t="s">
        <v>397</v>
      </c>
      <c r="D197" s="194">
        <v>14089</v>
      </c>
      <c r="E197" s="194">
        <v>3821.68</v>
      </c>
      <c r="F197" s="45">
        <f t="shared" si="26"/>
        <v>27.125275037263112</v>
      </c>
    </row>
    <row r="198" spans="1:6" ht="12.75" customHeight="1" x14ac:dyDescent="0.2">
      <c r="A198" s="63">
        <v>3294</v>
      </c>
      <c r="B198" s="64" t="s">
        <v>398</v>
      </c>
      <c r="C198" s="247" t="s">
        <v>399</v>
      </c>
      <c r="D198" s="194">
        <v>1327.24</v>
      </c>
      <c r="E198" s="194">
        <v>1327.24</v>
      </c>
      <c r="F198" s="45">
        <f t="shared" si="26"/>
        <v>100</v>
      </c>
    </row>
    <row r="199" spans="1:6" ht="12.75" customHeight="1" x14ac:dyDescent="0.2">
      <c r="A199" s="63">
        <v>3295</v>
      </c>
      <c r="B199" s="64" t="s">
        <v>400</v>
      </c>
      <c r="C199" s="247" t="s">
        <v>401</v>
      </c>
      <c r="D199" s="194">
        <v>549.69000000000005</v>
      </c>
      <c r="E199" s="194">
        <v>1492.35</v>
      </c>
      <c r="F199" s="45">
        <f t="shared" si="26"/>
        <v>271.48938492604918</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71690.33</v>
      </c>
      <c r="E201" s="194">
        <v>27028.48</v>
      </c>
      <c r="F201" s="45">
        <f t="shared" si="26"/>
        <v>37.701709561108174</v>
      </c>
    </row>
    <row r="202" spans="1:6" ht="12.75" customHeight="1" x14ac:dyDescent="0.2">
      <c r="A202" s="63">
        <v>34</v>
      </c>
      <c r="B202" s="183" t="s">
        <v>406</v>
      </c>
      <c r="C202" s="247" t="s">
        <v>407</v>
      </c>
      <c r="D202" s="60">
        <f t="shared" ref="D202:E202" si="37">D203+D208+D216</f>
        <v>49225.01</v>
      </c>
      <c r="E202" s="60">
        <f t="shared" si="37"/>
        <v>27499.1</v>
      </c>
      <c r="F202" s="45">
        <f t="shared" si="26"/>
        <v>55.864082099729387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30021.56</v>
      </c>
      <c r="E208" s="60">
        <f t="shared" si="39"/>
        <v>13562.66</v>
      </c>
      <c r="F208" s="45">
        <f t="shared" si="26"/>
        <v>45.176399893942879</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30021.56</v>
      </c>
      <c r="E211" s="194">
        <v>13562.66</v>
      </c>
      <c r="F211" s="45">
        <f t="shared" si="26"/>
        <v>45.176399893942879</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19203.45</v>
      </c>
      <c r="E216" s="60">
        <f t="shared" si="40"/>
        <v>13936.44</v>
      </c>
      <c r="F216" s="45">
        <f t="shared" si="26"/>
        <v>72.572584613702233</v>
      </c>
    </row>
    <row r="217" spans="1:6" ht="12.75" customHeight="1" x14ac:dyDescent="0.2">
      <c r="A217" s="63">
        <v>3431</v>
      </c>
      <c r="B217" s="182" t="s">
        <v>436</v>
      </c>
      <c r="C217" s="247" t="s">
        <v>437</v>
      </c>
      <c r="D217" s="194">
        <v>2280.6799999999998</v>
      </c>
      <c r="E217" s="194">
        <v>4837.03</v>
      </c>
      <c r="F217" s="45">
        <f t="shared" si="26"/>
        <v>212.08718452391392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18.95</v>
      </c>
      <c r="E219" s="194">
        <v>86.8</v>
      </c>
      <c r="F219" s="45">
        <f t="shared" si="26"/>
        <v>458.04749340369392</v>
      </c>
    </row>
    <row r="220" spans="1:6" ht="12.75" customHeight="1" x14ac:dyDescent="0.2">
      <c r="A220" s="63">
        <v>3434</v>
      </c>
      <c r="B220" s="65" t="s">
        <v>442</v>
      </c>
      <c r="C220" s="247" t="s">
        <v>443</v>
      </c>
      <c r="D220" s="194">
        <v>16903.82</v>
      </c>
      <c r="E220" s="194">
        <v>9012.61</v>
      </c>
      <c r="F220" s="45">
        <f t="shared" si="26"/>
        <v>53.317001719138048</v>
      </c>
    </row>
    <row r="221" spans="1:6" ht="12.75" customHeight="1" x14ac:dyDescent="0.2">
      <c r="A221" s="63">
        <v>35</v>
      </c>
      <c r="B221" s="65" t="s">
        <v>444</v>
      </c>
      <c r="C221" s="247" t="s">
        <v>445</v>
      </c>
      <c r="D221" s="60">
        <f t="shared" ref="D221:E221" si="41">D222+D225+D229</f>
        <v>48435.76</v>
      </c>
      <c r="E221" s="60">
        <f t="shared" si="41"/>
        <v>4.33</v>
      </c>
      <c r="F221" s="45">
        <f t="shared" si="26"/>
        <v>8.9396759749408288E-3</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48435.76</v>
      </c>
      <c r="E225" s="60">
        <f t="shared" si="43"/>
        <v>4.33</v>
      </c>
      <c r="F225" s="45">
        <f t="shared" si="26"/>
        <v>8.9396759749408288E-3</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48435.76</v>
      </c>
      <c r="E228" s="194">
        <v>4.33</v>
      </c>
      <c r="F228" s="45">
        <f t="shared" si="26"/>
        <v>8.9396759749408288E-3</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130208.07</v>
      </c>
      <c r="E230" s="60">
        <f>E231+E234+E237+E242+E246+E250+E254+E257</f>
        <v>280590.79000000004</v>
      </c>
      <c r="F230" s="45">
        <f t="shared" ref="F230:F245" si="44">IF(D230&lt;&gt;0,IF(E230/D230&gt;=100,"&gt;&gt;100",E230/D230*100),"-")</f>
        <v>215.49416253539434</v>
      </c>
    </row>
    <row r="231" spans="1:6" ht="12.75" customHeight="1" x14ac:dyDescent="0.2">
      <c r="A231" s="63">
        <v>361</v>
      </c>
      <c r="B231" s="64" t="s">
        <v>464</v>
      </c>
      <c r="C231" s="247" t="s">
        <v>465</v>
      </c>
      <c r="D231" s="60">
        <f t="shared" ref="D231:E231" si="45">SUM(D232:D233)</f>
        <v>0</v>
      </c>
      <c r="E231" s="60">
        <f t="shared" si="45"/>
        <v>21093.56</v>
      </c>
      <c r="F231" s="45" t="str">
        <f t="shared" si="44"/>
        <v>-</v>
      </c>
    </row>
    <row r="232" spans="1:6" ht="12.75" customHeight="1" x14ac:dyDescent="0.2">
      <c r="A232" s="63">
        <v>3611</v>
      </c>
      <c r="B232" s="64" t="s">
        <v>466</v>
      </c>
      <c r="C232" s="247" t="s">
        <v>467</v>
      </c>
      <c r="D232" s="194">
        <v>0</v>
      </c>
      <c r="E232" s="194">
        <v>21093.56</v>
      </c>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9692.07</v>
      </c>
      <c r="E246" s="60">
        <f t="shared" si="48"/>
        <v>0</v>
      </c>
      <c r="F246" s="45">
        <f t="shared" ref="F246:F249" si="49">IF(D246&lt;&gt;0,IF(E246/D246&gt;=100,"&gt;&gt;100",E246/D246*100),"-")</f>
        <v>0</v>
      </c>
    </row>
    <row r="247" spans="1:6" ht="12.75" customHeight="1" x14ac:dyDescent="0.2">
      <c r="A247" s="63" t="s">
        <v>493</v>
      </c>
      <c r="B247" s="64" t="s">
        <v>494</v>
      </c>
      <c r="C247" s="247" t="s">
        <v>493</v>
      </c>
      <c r="D247" s="194">
        <v>9692.07</v>
      </c>
      <c r="E247" s="194"/>
      <c r="F247" s="45">
        <f t="shared" si="49"/>
        <v>0</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120516</v>
      </c>
      <c r="E250" s="60">
        <f t="shared" si="50"/>
        <v>259497.23</v>
      </c>
      <c r="F250" s="45">
        <f t="shared" ref="F250:F253" si="51">IF(D250&lt;&gt;0,IF(E250/D250&gt;=100,"&gt;&gt;100",E250/D250*100),"-")</f>
        <v>215.32180789272792</v>
      </c>
    </row>
    <row r="251" spans="1:6" ht="24" x14ac:dyDescent="0.2">
      <c r="A251" s="63">
        <v>3672</v>
      </c>
      <c r="B251" s="64" t="s">
        <v>501</v>
      </c>
      <c r="C251" s="247" t="s">
        <v>502</v>
      </c>
      <c r="D251" s="194">
        <v>120516</v>
      </c>
      <c r="E251" s="194">
        <v>259497.23</v>
      </c>
      <c r="F251" s="45">
        <f t="shared" si="51"/>
        <v>215.32180789272792</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232904</v>
      </c>
      <c r="E262" s="60">
        <f t="shared" si="55"/>
        <v>173458.78</v>
      </c>
      <c r="F262" s="45">
        <f t="shared" ref="F262:F268" si="56">IF(D262&lt;&gt;0,IF(E262/D262&gt;=100,"&gt;&gt;100",E262/D262*100),"-")</f>
        <v>74.476513928485559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232904</v>
      </c>
      <c r="E269" s="60">
        <f t="shared" si="58"/>
        <v>173458.78</v>
      </c>
      <c r="F269" s="45">
        <f t="shared" ref="F269:F272" si="59">IF(D269&lt;&gt;0,IF(E269/D269&gt;=100,"&gt;&gt;100",E269/D269*100),"-")</f>
        <v>74.476513928485559</v>
      </c>
    </row>
    <row r="270" spans="1:6" ht="12.75" customHeight="1" x14ac:dyDescent="0.2">
      <c r="A270" s="63">
        <v>3721</v>
      </c>
      <c r="B270" s="65" t="s">
        <v>533</v>
      </c>
      <c r="C270" s="247" t="s">
        <v>534</v>
      </c>
      <c r="D270" s="194">
        <v>197965.61</v>
      </c>
      <c r="E270" s="194">
        <v>142935.4</v>
      </c>
      <c r="F270" s="45">
        <f t="shared" si="59"/>
        <v>72.20213652260108</v>
      </c>
    </row>
    <row r="271" spans="1:6" ht="12.75" customHeight="1" x14ac:dyDescent="0.2">
      <c r="A271" s="63">
        <v>3722</v>
      </c>
      <c r="B271" s="65" t="s">
        <v>535</v>
      </c>
      <c r="C271" s="247" t="s">
        <v>536</v>
      </c>
      <c r="D271" s="194">
        <v>34938.39</v>
      </c>
      <c r="E271" s="194">
        <v>30523.38</v>
      </c>
      <c r="F271" s="45">
        <f t="shared" si="59"/>
        <v>87.363441761340468</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111444.04000000001</v>
      </c>
      <c r="E273" s="60">
        <f t="shared" si="60"/>
        <v>383374.76</v>
      </c>
      <c r="F273" s="45">
        <f t="shared" ref="F273:F277" si="61">IF(D273&lt;&gt;0,IF(E273/D273&gt;=100,"&gt;&gt;100",E273/D273*100),"-")</f>
        <v>344.0065166338191</v>
      </c>
    </row>
    <row r="274" spans="1:6" ht="12.75" customHeight="1" x14ac:dyDescent="0.2">
      <c r="A274" s="63">
        <v>381</v>
      </c>
      <c r="B274" s="64" t="s">
        <v>541</v>
      </c>
      <c r="C274" s="247" t="s">
        <v>542</v>
      </c>
      <c r="D274" s="60">
        <f t="shared" ref="D274:E274" si="62">SUM(D275:D277)</f>
        <v>94563.46</v>
      </c>
      <c r="E274" s="60">
        <f t="shared" si="62"/>
        <v>98524.35</v>
      </c>
      <c r="F274" s="45">
        <f t="shared" si="61"/>
        <v>104.18860519697566</v>
      </c>
    </row>
    <row r="275" spans="1:6" ht="12.75" customHeight="1" x14ac:dyDescent="0.2">
      <c r="A275" s="63">
        <v>3811</v>
      </c>
      <c r="B275" s="64" t="s">
        <v>543</v>
      </c>
      <c r="C275" s="247" t="s">
        <v>544</v>
      </c>
      <c r="D275" s="194">
        <v>94563.46</v>
      </c>
      <c r="E275" s="194">
        <v>98524.35</v>
      </c>
      <c r="F275" s="45">
        <f t="shared" si="61"/>
        <v>104.18860519697566</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13400</v>
      </c>
      <c r="E278" s="60">
        <f t="shared" si="63"/>
        <v>188299.27</v>
      </c>
      <c r="F278" s="45">
        <f t="shared" ref="F278:F282" si="64">IF(D278&lt;&gt;0,IF(E278/D278&gt;=100,"&gt;&gt;100",E278/D278*100),"-")</f>
        <v>1405.2184328358207</v>
      </c>
    </row>
    <row r="279" spans="1:6" ht="12.75" customHeight="1" x14ac:dyDescent="0.2">
      <c r="A279" s="63">
        <v>3821</v>
      </c>
      <c r="B279" s="64" t="s">
        <v>551</v>
      </c>
      <c r="C279" s="247" t="s">
        <v>552</v>
      </c>
      <c r="D279" s="194">
        <v>13400</v>
      </c>
      <c r="E279" s="194">
        <v>188299.27</v>
      </c>
      <c r="F279" s="45">
        <f t="shared" si="64"/>
        <v>1405.2184328358207</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3480.58</v>
      </c>
      <c r="E289" s="60">
        <f t="shared" si="67"/>
        <v>96551.14</v>
      </c>
      <c r="F289" s="45">
        <f t="shared" si="66"/>
        <v>2773.9957133581183</v>
      </c>
    </row>
    <row r="290" spans="1:6" ht="24" x14ac:dyDescent="0.2">
      <c r="A290" s="63">
        <v>3861</v>
      </c>
      <c r="B290" s="64" t="s">
        <v>572</v>
      </c>
      <c r="C290" s="247" t="s">
        <v>573</v>
      </c>
      <c r="D290" s="194">
        <v>3480.58</v>
      </c>
      <c r="E290" s="194">
        <v>96551.14</v>
      </c>
      <c r="F290" s="45">
        <f t="shared" si="66"/>
        <v>2773.9957133581183</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1625391.4000000001</v>
      </c>
      <c r="E299" s="60">
        <f>E152-E297+E298</f>
        <v>1699933.04</v>
      </c>
      <c r="F299" s="45">
        <f t="shared" si="68"/>
        <v>104.58607323749835</v>
      </c>
    </row>
    <row r="300" spans="1:6" ht="12.75" customHeight="1" x14ac:dyDescent="0.2">
      <c r="A300" s="63" t="s">
        <v>582</v>
      </c>
      <c r="B300" s="64" t="s">
        <v>593</v>
      </c>
      <c r="C300" s="247" t="s">
        <v>594</v>
      </c>
      <c r="D300" s="60">
        <f>IF(D6&gt;=D299,D6-D299,0)</f>
        <v>391332.33999999985</v>
      </c>
      <c r="E300" s="60">
        <f>IF(E6&gt;=E299,E6-E299,0)</f>
        <v>494417.99000000022</v>
      </c>
      <c r="F300" s="45">
        <f t="shared" si="68"/>
        <v>126.34222614977347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8" t="s">
        <v>607</v>
      </c>
      <c r="B307" s="379"/>
      <c r="C307" s="171"/>
      <c r="D307" s="43"/>
      <c r="E307" s="43"/>
      <c r="F307" s="44"/>
    </row>
    <row r="308" spans="1:6" ht="12.75" customHeight="1" x14ac:dyDescent="0.2">
      <c r="A308" s="63">
        <v>7</v>
      </c>
      <c r="B308" s="64" t="s">
        <v>608</v>
      </c>
      <c r="C308" s="247" t="s">
        <v>609</v>
      </c>
      <c r="D308" s="60">
        <f t="shared" ref="D308:E308" si="71">D309+D321+D354+D358</f>
        <v>12726.02</v>
      </c>
      <c r="E308" s="60">
        <f t="shared" si="71"/>
        <v>8074.17</v>
      </c>
      <c r="F308" s="45">
        <f t="shared" ref="F308:F428" si="72">IF(D308&lt;&gt;0,IF(E308/D308&gt;=100,"&gt;&gt;100",E308/D308*100),"-")</f>
        <v>63.446152056966753</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12726.02</v>
      </c>
      <c r="E321" s="60">
        <f t="shared" si="76"/>
        <v>8074.17</v>
      </c>
      <c r="F321" s="45">
        <f t="shared" si="72"/>
        <v>63.446152056966753</v>
      </c>
    </row>
    <row r="322" spans="1:6" ht="12.75" customHeight="1" x14ac:dyDescent="0.2">
      <c r="A322" s="63">
        <v>721</v>
      </c>
      <c r="B322" s="64" t="s">
        <v>636</v>
      </c>
      <c r="C322" s="247" t="s">
        <v>637</v>
      </c>
      <c r="D322" s="60">
        <f t="shared" ref="D322:E322" si="77">SUM(D323:D326)</f>
        <v>12726.02</v>
      </c>
      <c r="E322" s="60">
        <f t="shared" si="77"/>
        <v>8074.17</v>
      </c>
      <c r="F322" s="45">
        <f t="shared" si="72"/>
        <v>63.446152056966753</v>
      </c>
    </row>
    <row r="323" spans="1:6" ht="12.75" customHeight="1" x14ac:dyDescent="0.2">
      <c r="A323" s="63">
        <v>7211</v>
      </c>
      <c r="B323" s="64" t="s">
        <v>638</v>
      </c>
      <c r="C323" s="247" t="s">
        <v>639</v>
      </c>
      <c r="D323" s="194">
        <v>999.36</v>
      </c>
      <c r="E323" s="194">
        <v>677.51</v>
      </c>
      <c r="F323" s="45">
        <f t="shared" si="72"/>
        <v>67.794388408581483</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11726.66</v>
      </c>
      <c r="E326" s="194">
        <v>7396.66</v>
      </c>
      <c r="F326" s="45">
        <f t="shared" si="72"/>
        <v>63.075590150989278</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682073.60999999987</v>
      </c>
      <c r="E360" s="60">
        <f t="shared" si="86"/>
        <v>620900</v>
      </c>
      <c r="F360" s="45">
        <f t="shared" si="72"/>
        <v>91.031230485519018</v>
      </c>
    </row>
    <row r="361" spans="1:6" ht="12.75" customHeight="1" x14ac:dyDescent="0.2">
      <c r="A361" s="63">
        <v>41</v>
      </c>
      <c r="B361" s="64" t="s">
        <v>714</v>
      </c>
      <c r="C361" s="247" t="s">
        <v>715</v>
      </c>
      <c r="D361" s="60">
        <f t="shared" ref="D361:E361" si="87">D362+D366</f>
        <v>264805.82</v>
      </c>
      <c r="E361" s="60">
        <f t="shared" si="87"/>
        <v>143993.35</v>
      </c>
      <c r="F361" s="45">
        <f t="shared" si="72"/>
        <v>54.376958180148762</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264805.82</v>
      </c>
      <c r="E366" s="60">
        <f t="shared" si="89"/>
        <v>143993.35</v>
      </c>
      <c r="F366" s="45">
        <f t="shared" si="72"/>
        <v>54.376958180148762</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264805.82</v>
      </c>
      <c r="E370" s="194">
        <v>143993.35</v>
      </c>
      <c r="F370" s="45">
        <f t="shared" si="72"/>
        <v>54.376958180148762</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310870.08999999997</v>
      </c>
      <c r="E373" s="60">
        <f t="shared" si="90"/>
        <v>429221.25</v>
      </c>
      <c r="F373" s="45">
        <f t="shared" si="72"/>
        <v>138.0709382494791</v>
      </c>
    </row>
    <row r="374" spans="1:6" ht="12.75" customHeight="1" x14ac:dyDescent="0.2">
      <c r="A374" s="63">
        <v>421</v>
      </c>
      <c r="B374" s="64" t="s">
        <v>732</v>
      </c>
      <c r="C374" s="247" t="s">
        <v>733</v>
      </c>
      <c r="D374" s="60">
        <f t="shared" ref="D374:E374" si="91">SUM(D375:D378)</f>
        <v>239776.34</v>
      </c>
      <c r="E374" s="60">
        <f t="shared" si="91"/>
        <v>343506.87</v>
      </c>
      <c r="F374" s="45">
        <f t="shared" si="72"/>
        <v>143.26137015854025</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95311.65</v>
      </c>
      <c r="E377" s="194">
        <v>115490.96</v>
      </c>
      <c r="F377" s="45">
        <f t="shared" si="72"/>
        <v>121.17192389387867</v>
      </c>
    </row>
    <row r="378" spans="1:6" ht="12.75" customHeight="1" x14ac:dyDescent="0.2">
      <c r="A378" s="63">
        <v>4214</v>
      </c>
      <c r="B378" s="64" t="s">
        <v>644</v>
      </c>
      <c r="C378" s="247" t="s">
        <v>737</v>
      </c>
      <c r="D378" s="194">
        <v>144464.69</v>
      </c>
      <c r="E378" s="194">
        <v>228015.91</v>
      </c>
      <c r="F378" s="45">
        <f t="shared" si="72"/>
        <v>157.83504605865971</v>
      </c>
    </row>
    <row r="379" spans="1:6" ht="12.75" customHeight="1" x14ac:dyDescent="0.2">
      <c r="A379" s="63">
        <v>422</v>
      </c>
      <c r="B379" s="64" t="s">
        <v>738</v>
      </c>
      <c r="C379" s="247" t="s">
        <v>739</v>
      </c>
      <c r="D379" s="60">
        <f t="shared" ref="D379:E379" si="92">SUM(D380:D387)</f>
        <v>4218.75</v>
      </c>
      <c r="E379" s="60">
        <f t="shared" si="92"/>
        <v>7339.38</v>
      </c>
      <c r="F379" s="45">
        <f t="shared" si="72"/>
        <v>173.97048888888889</v>
      </c>
    </row>
    <row r="380" spans="1:6" ht="12.75" customHeight="1" x14ac:dyDescent="0.2">
      <c r="A380" s="63">
        <v>4221</v>
      </c>
      <c r="B380" s="64" t="s">
        <v>648</v>
      </c>
      <c r="C380" s="247" t="s">
        <v>740</v>
      </c>
      <c r="D380" s="194">
        <v>968.75</v>
      </c>
      <c r="E380" s="194">
        <v>2886.25</v>
      </c>
      <c r="F380" s="45">
        <f t="shared" si="72"/>
        <v>297.93548387096774</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3250</v>
      </c>
      <c r="E386" s="194">
        <v>4453.13</v>
      </c>
      <c r="F386" s="45">
        <f t="shared" si="72"/>
        <v>137.01938461538461</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66875</v>
      </c>
      <c r="E401" s="60">
        <f t="shared" si="96"/>
        <v>78375</v>
      </c>
      <c r="F401" s="45">
        <f t="shared" si="72"/>
        <v>117.19626168224299</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v>78375</v>
      </c>
      <c r="F404" s="45" t="str">
        <f t="shared" si="72"/>
        <v>-</v>
      </c>
    </row>
    <row r="405" spans="1:6" ht="12.75" customHeight="1" x14ac:dyDescent="0.2">
      <c r="A405" s="63">
        <v>4264</v>
      </c>
      <c r="B405" s="64" t="s">
        <v>698</v>
      </c>
      <c r="C405" s="247" t="s">
        <v>772</v>
      </c>
      <c r="D405" s="194">
        <v>66875</v>
      </c>
      <c r="E405" s="194"/>
      <c r="F405" s="45">
        <f t="shared" si="72"/>
        <v>0</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106397.7</v>
      </c>
      <c r="E412" s="60">
        <f t="shared" si="100"/>
        <v>47685.4</v>
      </c>
      <c r="F412" s="45">
        <f t="shared" si="72"/>
        <v>44.818074074909511</v>
      </c>
    </row>
    <row r="413" spans="1:6" ht="12.75" customHeight="1" x14ac:dyDescent="0.2">
      <c r="A413" s="63">
        <v>451</v>
      </c>
      <c r="B413" s="64" t="s">
        <v>785</v>
      </c>
      <c r="C413" s="247" t="s">
        <v>786</v>
      </c>
      <c r="D413" s="194">
        <v>106397.7</v>
      </c>
      <c r="E413" s="194">
        <v>47685.4</v>
      </c>
      <c r="F413" s="45">
        <f t="shared" si="72"/>
        <v>44.818074074909511</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669347.58999999985</v>
      </c>
      <c r="E418" s="60">
        <f t="shared" si="102"/>
        <v>612825.82999999996</v>
      </c>
      <c r="F418" s="45">
        <f t="shared" si="72"/>
        <v>91.555693806262923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2029449.76</v>
      </c>
      <c r="E422" s="60">
        <f>E6+E308</f>
        <v>2202425.2000000002</v>
      </c>
      <c r="F422" s="45">
        <f t="shared" si="72"/>
        <v>108.52326790292165</v>
      </c>
    </row>
    <row r="423" spans="1:6" ht="12.75" customHeight="1" x14ac:dyDescent="0.2">
      <c r="A423" s="63" t="s">
        <v>582</v>
      </c>
      <c r="B423" s="64" t="s">
        <v>805</v>
      </c>
      <c r="C423" s="247" t="s">
        <v>806</v>
      </c>
      <c r="D423" s="60">
        <f t="shared" ref="D423:E423" si="103">D299+D360</f>
        <v>2307465.0099999998</v>
      </c>
      <c r="E423" s="60">
        <f t="shared" si="103"/>
        <v>2320833.04</v>
      </c>
      <c r="F423" s="45">
        <f t="shared" si="72"/>
        <v>100.57933836231823</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278015.24999999977</v>
      </c>
      <c r="E425" s="60">
        <f t="shared" si="105"/>
        <v>118407.83999999985</v>
      </c>
      <c r="F425" s="45">
        <f t="shared" si="72"/>
        <v>42.590411856903515</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8" t="s">
        <v>819</v>
      </c>
      <c r="B429" s="379"/>
      <c r="C429" s="171"/>
      <c r="D429" s="43"/>
      <c r="E429" s="43"/>
      <c r="F429" s="44"/>
    </row>
    <row r="430" spans="1:6" ht="12.75" customHeight="1" x14ac:dyDescent="0.2">
      <c r="A430" s="63">
        <v>8</v>
      </c>
      <c r="B430" s="64" t="s">
        <v>820</v>
      </c>
      <c r="C430" s="247" t="s">
        <v>821</v>
      </c>
      <c r="D430" s="60">
        <f>D431+D466+D479+D491+D522</f>
        <v>548454.94999999995</v>
      </c>
      <c r="E430" s="60">
        <f>E431+E466+E479+E491+E522</f>
        <v>709134.26</v>
      </c>
      <c r="F430" s="45">
        <f t="shared" ref="F430:F651" si="109">IF(D430&lt;&gt;0,IF(E430/D430&gt;=100,"&gt;&gt;100",E430/D430*100),"-")</f>
        <v>129.29671981263002</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548454.94999999995</v>
      </c>
      <c r="E491" s="60">
        <f t="shared" si="126"/>
        <v>709134.26</v>
      </c>
      <c r="F491" s="45">
        <f t="shared" si="109"/>
        <v>129.29671981263002</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548454.94999999995</v>
      </c>
      <c r="E497" s="60">
        <f t="shared" si="128"/>
        <v>709134.26</v>
      </c>
      <c r="F497" s="45">
        <f t="shared" si="109"/>
        <v>129.29671981263002</v>
      </c>
    </row>
    <row r="498" spans="1:6" ht="12.75" customHeight="1" x14ac:dyDescent="0.2">
      <c r="A498" s="63">
        <v>8422</v>
      </c>
      <c r="B498" s="64" t="s">
        <v>956</v>
      </c>
      <c r="C498" s="247" t="s">
        <v>957</v>
      </c>
      <c r="D498" s="194">
        <v>548454.94999999995</v>
      </c>
      <c r="E498" s="194">
        <v>709134.26</v>
      </c>
      <c r="F498" s="45">
        <f t="shared" si="109"/>
        <v>129.29671981263002</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317585.5</v>
      </c>
      <c r="E535" s="60">
        <f>E536+E571+E584+E597+E629</f>
        <v>417287.58</v>
      </c>
      <c r="F535" s="45">
        <f t="shared" si="109"/>
        <v>131.39377584933823</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317585.5</v>
      </c>
      <c r="E597" s="60">
        <f t="shared" si="152"/>
        <v>417287.58</v>
      </c>
      <c r="F597" s="45">
        <f t="shared" si="109"/>
        <v>131.39377584933823</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317585.5</v>
      </c>
      <c r="E603" s="60">
        <f t="shared" si="154"/>
        <v>417287.58</v>
      </c>
      <c r="F603" s="45">
        <f t="shared" si="109"/>
        <v>131.39377584933823</v>
      </c>
    </row>
    <row r="604" spans="1:6" ht="12.75" customHeight="1" x14ac:dyDescent="0.2">
      <c r="A604" s="63">
        <v>5422</v>
      </c>
      <c r="B604" s="64" t="s">
        <v>1158</v>
      </c>
      <c r="C604" s="247" t="s">
        <v>1159</v>
      </c>
      <c r="D604" s="194">
        <v>317585.5</v>
      </c>
      <c r="E604" s="194">
        <v>417287.58</v>
      </c>
      <c r="F604" s="45">
        <f t="shared" si="109"/>
        <v>131.39377584933823</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230869.44999999995</v>
      </c>
      <c r="E639" s="60">
        <f>IF(E430-E535&gt;=0,E430-E535,0)</f>
        <v>291846.68</v>
      </c>
      <c r="F639" s="45">
        <f t="shared" si="109"/>
        <v>126.41199604365154</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729304.41</v>
      </c>
      <c r="E642" s="194">
        <v>931962.14</v>
      </c>
      <c r="F642" s="45">
        <f t="shared" si="109"/>
        <v>127.78781085390666</v>
      </c>
    </row>
    <row r="643" spans="1:6" ht="12.75" customHeight="1" x14ac:dyDescent="0.2">
      <c r="A643" s="63" t="s">
        <v>582</v>
      </c>
      <c r="B643" s="64" t="s">
        <v>1236</v>
      </c>
      <c r="C643" s="247" t="s">
        <v>1237</v>
      </c>
      <c r="D643" s="60">
        <f>D422+D430</f>
        <v>2577904.71</v>
      </c>
      <c r="E643" s="60">
        <f>E422+E430</f>
        <v>2911559.46</v>
      </c>
      <c r="F643" s="45">
        <f t="shared" si="109"/>
        <v>112.9428659137676</v>
      </c>
    </row>
    <row r="644" spans="1:6" ht="12.75" customHeight="1" x14ac:dyDescent="0.2">
      <c r="A644" s="63" t="s">
        <v>582</v>
      </c>
      <c r="B644" s="64" t="s">
        <v>1238</v>
      </c>
      <c r="C644" s="247" t="s">
        <v>1239</v>
      </c>
      <c r="D644" s="60">
        <f>D423+D535</f>
        <v>2625050.5099999998</v>
      </c>
      <c r="E644" s="60">
        <f>E423+E535</f>
        <v>2738120.62</v>
      </c>
      <c r="F644" s="45">
        <f t="shared" si="109"/>
        <v>104.3073498802886</v>
      </c>
    </row>
    <row r="645" spans="1:6" ht="12.75" customHeight="1" x14ac:dyDescent="0.2">
      <c r="A645" s="63" t="s">
        <v>582</v>
      </c>
      <c r="B645" s="64" t="s">
        <v>1240</v>
      </c>
      <c r="C645" s="247" t="s">
        <v>1241</v>
      </c>
      <c r="D645" s="60">
        <f t="shared" ref="D645:E645" si="163">IF(D643&gt;=D644,D643-D644,0)</f>
        <v>0</v>
      </c>
      <c r="E645" s="60">
        <f t="shared" si="163"/>
        <v>173438.83999999985</v>
      </c>
      <c r="F645" s="45" t="str">
        <f t="shared" si="109"/>
        <v>-</v>
      </c>
    </row>
    <row r="646" spans="1:6" ht="12.75" customHeight="1" x14ac:dyDescent="0.2">
      <c r="A646" s="63" t="s">
        <v>582</v>
      </c>
      <c r="B646" s="64" t="s">
        <v>1242</v>
      </c>
      <c r="C646" s="247" t="s">
        <v>1243</v>
      </c>
      <c r="D646" s="60">
        <f t="shared" ref="D646:E646" si="164">IF(D644&gt;=D643,D644-D643,0)</f>
        <v>47145.799999999814</v>
      </c>
      <c r="E646" s="60">
        <f t="shared" si="164"/>
        <v>0</v>
      </c>
      <c r="F646" s="45">
        <f t="shared" si="109"/>
        <v>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729304.41</v>
      </c>
      <c r="E648" s="60">
        <f>IF(E427-E426+E642-E641&gt;=0,E427-E426+E642-E641,0)</f>
        <v>931962.14</v>
      </c>
      <c r="F648" s="45">
        <f t="shared" si="109"/>
        <v>127.78781085390666</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776450.20999999985</v>
      </c>
      <c r="E650" s="60">
        <f t="shared" si="166"/>
        <v>758523.30000000016</v>
      </c>
      <c r="F650" s="45">
        <f t="shared" si="109"/>
        <v>97.691170693353328</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8" t="s">
        <v>1254</v>
      </c>
      <c r="B652" s="379"/>
      <c r="C652" s="171"/>
      <c r="D652" s="43"/>
      <c r="E652" s="43"/>
      <c r="F652" s="44"/>
    </row>
    <row r="653" spans="1:6" ht="12.75" customHeight="1" x14ac:dyDescent="0.2">
      <c r="A653" s="63">
        <v>11</v>
      </c>
      <c r="B653" s="64" t="s">
        <v>1255</v>
      </c>
      <c r="C653" s="247" t="s">
        <v>1256</v>
      </c>
      <c r="D653" s="194">
        <v>143256.51</v>
      </c>
      <c r="E653" s="194">
        <v>83450.06</v>
      </c>
      <c r="F653" s="45">
        <f t="shared" ref="F653:F740" si="167">IF(D653&lt;&gt;0,IF(E653/D653&gt;=100,"&gt;&gt;100",E653/D653*100),"-")</f>
        <v>58.252193914259109</v>
      </c>
    </row>
    <row r="654" spans="1:6" ht="12.75" customHeight="1" x14ac:dyDescent="0.2">
      <c r="A654" s="63" t="s">
        <v>1257</v>
      </c>
      <c r="B654" s="64" t="s">
        <v>1258</v>
      </c>
      <c r="C654" s="247" t="s">
        <v>1257</v>
      </c>
      <c r="D654" s="194">
        <v>1141603.8</v>
      </c>
      <c r="E654" s="194">
        <v>1553261.66</v>
      </c>
      <c r="F654" s="45">
        <f t="shared" si="167"/>
        <v>136.05960842106515</v>
      </c>
    </row>
    <row r="655" spans="1:6" ht="12.75" customHeight="1" x14ac:dyDescent="0.2">
      <c r="A655" s="63" t="s">
        <v>1259</v>
      </c>
      <c r="B655" s="64" t="s">
        <v>1260</v>
      </c>
      <c r="C655" s="247" t="s">
        <v>1259</v>
      </c>
      <c r="D655" s="194">
        <v>1163258.6100000001</v>
      </c>
      <c r="E655" s="194">
        <v>1552103.04</v>
      </c>
      <c r="F655" s="45">
        <f t="shared" si="167"/>
        <v>133.42716973313441</v>
      </c>
    </row>
    <row r="656" spans="1:6" ht="24" x14ac:dyDescent="0.2">
      <c r="A656" s="63">
        <v>11</v>
      </c>
      <c r="B656" s="64" t="s">
        <v>1261</v>
      </c>
      <c r="C656" s="247" t="s">
        <v>1262</v>
      </c>
      <c r="D656" s="60">
        <f t="shared" ref="D656:E656" si="168">+D653+D654-D655</f>
        <v>121601.69999999995</v>
      </c>
      <c r="E656" s="60">
        <f t="shared" si="168"/>
        <v>84608.679999999935</v>
      </c>
      <c r="F656" s="45">
        <f t="shared" si="167"/>
        <v>69.578533852733941</v>
      </c>
    </row>
    <row r="657" spans="1:6" ht="24" x14ac:dyDescent="0.2">
      <c r="A657" s="63" t="s">
        <v>582</v>
      </c>
      <c r="B657" s="64" t="s">
        <v>1263</v>
      </c>
      <c r="C657" s="247" t="s">
        <v>1264</v>
      </c>
      <c r="D657" s="253">
        <v>18</v>
      </c>
      <c r="E657" s="253">
        <v>18</v>
      </c>
      <c r="F657" s="45">
        <f t="shared" si="167"/>
        <v>100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18</v>
      </c>
      <c r="E659" s="253">
        <v>18</v>
      </c>
      <c r="F659" s="45">
        <f t="shared" si="167"/>
        <v>100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632.85</v>
      </c>
      <c r="E662" s="192">
        <v>1655.15</v>
      </c>
      <c r="F662" s="71">
        <f t="shared" si="167"/>
        <v>261.53906928972111</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48231.19</v>
      </c>
      <c r="E664" s="192">
        <v>24523.34</v>
      </c>
      <c r="F664" s="71">
        <f t="shared" si="167"/>
        <v>50.845396930907164</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v>27782.46</v>
      </c>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85100</v>
      </c>
      <c r="E673" s="194">
        <v>41226.949999999997</v>
      </c>
      <c r="F673" s="45">
        <f t="shared" si="167"/>
        <v>48.445299647473554</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21249.3</v>
      </c>
      <c r="E677" s="192"/>
      <c r="F677" s="71">
        <f t="shared" si="167"/>
        <v>0</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v>12094.45</v>
      </c>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v>30024</v>
      </c>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164866.65</v>
      </c>
      <c r="E706" s="192"/>
      <c r="F706" s="71">
        <f t="shared" si="167"/>
        <v>0</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3494.44</v>
      </c>
      <c r="E711" s="192"/>
      <c r="F711" s="71">
        <f t="shared" si="167"/>
        <v>0</v>
      </c>
    </row>
    <row r="712" spans="1:6" ht="12.75" customHeight="1" x14ac:dyDescent="0.2">
      <c r="A712" s="70" t="s">
        <v>1359</v>
      </c>
      <c r="B712" s="65" t="s">
        <v>1360</v>
      </c>
      <c r="C712" s="277" t="s">
        <v>1359</v>
      </c>
      <c r="D712" s="192">
        <v>11.07</v>
      </c>
      <c r="E712" s="192">
        <v>7.28</v>
      </c>
      <c r="F712" s="71">
        <f t="shared" si="167"/>
        <v>65.763324299909669</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3521.64</v>
      </c>
      <c r="E734" s="192">
        <v>4137.8100000000004</v>
      </c>
      <c r="F734" s="71">
        <f t="shared" si="167"/>
        <v>117.49667768426076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15312.77</v>
      </c>
      <c r="E738" s="194">
        <v>8334.25</v>
      </c>
      <c r="F738" s="45">
        <f t="shared" si="167"/>
        <v>54.426795413240058</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11507.59</v>
      </c>
      <c r="E741" s="192">
        <v>14520.98</v>
      </c>
      <c r="F741" s="71">
        <f t="shared" ref="F741:F1006" si="169">IF(D741&lt;&gt;0,IF(E741/D741&gt;=100,"&gt;&gt;100",E741/D741*100),"-")</f>
        <v>126.18610847275579</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30021.56</v>
      </c>
      <c r="E760" s="194">
        <v>13562.66</v>
      </c>
      <c r="F760" s="45">
        <f t="shared" si="169"/>
        <v>45.176399893942879</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778.39</v>
      </c>
      <c r="E777" s="192"/>
      <c r="F777" s="71">
        <f t="shared" si="169"/>
        <v>0</v>
      </c>
    </row>
    <row r="778" spans="1:6" ht="12.75" customHeight="1" x14ac:dyDescent="0.2">
      <c r="A778" s="70">
        <v>35232</v>
      </c>
      <c r="B778" s="65" t="s">
        <v>1486</v>
      </c>
      <c r="C778" s="278" t="s">
        <v>1487</v>
      </c>
      <c r="D778" s="192">
        <v>47657.37</v>
      </c>
      <c r="E778" s="192">
        <v>4.33</v>
      </c>
      <c r="F778" s="71">
        <f t="shared" si="169"/>
        <v>9.0856881107790888E-3</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43050</v>
      </c>
      <c r="E846" s="194">
        <v>49400</v>
      </c>
      <c r="F846" s="45">
        <f t="shared" si="169"/>
        <v>114.75029036004645</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154915.60999999999</v>
      </c>
      <c r="E850" s="194">
        <v>93535.4</v>
      </c>
      <c r="F850" s="45">
        <f t="shared" si="169"/>
        <v>60.378292413527603</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5272.1</v>
      </c>
      <c r="E853" s="194">
        <v>4754.4399999999996</v>
      </c>
      <c r="F853" s="45">
        <f t="shared" si="169"/>
        <v>90.181142239335358</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29666.29</v>
      </c>
      <c r="E855" s="194">
        <v>25768.94</v>
      </c>
      <c r="F855" s="45">
        <f t="shared" si="169"/>
        <v>86.862698369091646</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3480.58</v>
      </c>
      <c r="E857" s="194">
        <v>96551.14</v>
      </c>
      <c r="F857" s="45">
        <f t="shared" si="169"/>
        <v>2773.9957133581183</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365147.7</v>
      </c>
      <c r="E905" s="192">
        <v>709134.26</v>
      </c>
      <c r="F905" s="71">
        <f t="shared" si="169"/>
        <v>194.20477247973901</v>
      </c>
    </row>
    <row r="906" spans="1:6" ht="12.75" customHeight="1" x14ac:dyDescent="0.2">
      <c r="A906" s="70">
        <v>84222</v>
      </c>
      <c r="B906" s="65" t="s">
        <v>1740</v>
      </c>
      <c r="C906" s="278" t="s">
        <v>1741</v>
      </c>
      <c r="D906" s="192">
        <v>183307.25</v>
      </c>
      <c r="E906" s="192"/>
      <c r="F906" s="71">
        <f t="shared" si="169"/>
        <v>0</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265445.62</v>
      </c>
      <c r="E973" s="194">
        <v>365147.7</v>
      </c>
      <c r="F973" s="45">
        <f t="shared" si="169"/>
        <v>137.56026563934262</v>
      </c>
    </row>
    <row r="974" spans="1:6" ht="24" x14ac:dyDescent="0.2">
      <c r="A974" s="70">
        <v>54222</v>
      </c>
      <c r="B974" s="182" t="s">
        <v>1876</v>
      </c>
      <c r="C974" s="278" t="s">
        <v>1877</v>
      </c>
      <c r="D974" s="192">
        <v>52139.88</v>
      </c>
      <c r="E974" s="192">
        <v>52139.88</v>
      </c>
      <c r="F974" s="71">
        <f t="shared" si="169"/>
        <v>100</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4" t="s">
        <v>1948</v>
      </c>
      <c r="B1010" s="375"/>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2"/>
      <c r="E1021" s="373"/>
      <c r="F1021" s="51"/>
    </row>
    <row r="1022" spans="1:6" ht="15" customHeight="1" x14ac:dyDescent="0.2">
      <c r="A1022" s="140"/>
      <c r="B1022" s="163"/>
      <c r="C1022" s="173"/>
      <c r="D1022" s="372"/>
      <c r="E1022" s="373"/>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0" t="s">
        <v>1980</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3" t="s">
        <v>2134</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2151</v>
      </c>
      <c r="B14" s="65" t="s">
        <v>638</v>
      </c>
      <c r="C14" s="134" t="s">
        <v>2151</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2152</v>
      </c>
      <c r="B15" s="65" t="s">
        <v>640</v>
      </c>
      <c r="C15" s="134" t="s">
        <v>2152</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2153</v>
      </c>
      <c r="B16" s="65" t="s">
        <v>642</v>
      </c>
      <c r="C16" s="134" t="s">
        <v>2153</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2154</v>
      </c>
      <c r="B17" s="65" t="s">
        <v>644</v>
      </c>
      <c r="C17" s="134" t="s">
        <v>2154</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2159</v>
      </c>
      <c r="B20" s="65" t="s">
        <v>648</v>
      </c>
      <c r="C20" s="134" t="s">
        <v>2159</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2160</v>
      </c>
      <c r="B21" s="65" t="s">
        <v>741</v>
      </c>
      <c r="C21" s="134" t="s">
        <v>2160</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2161</v>
      </c>
      <c r="B22" s="65" t="s">
        <v>652</v>
      </c>
      <c r="C22" s="134" t="s">
        <v>2161</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2162</v>
      </c>
      <c r="B23" s="65" t="s">
        <v>654</v>
      </c>
      <c r="C23" s="134" t="s">
        <v>2162</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2165</v>
      </c>
      <c r="B25" s="65" t="s">
        <v>658</v>
      </c>
      <c r="C25" s="134" t="s">
        <v>2165</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2166</v>
      </c>
      <c r="B26" s="65" t="s">
        <v>660</v>
      </c>
      <c r="C26" s="134" t="s">
        <v>2166</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2167</v>
      </c>
      <c r="B27" s="65" t="s">
        <v>663</v>
      </c>
      <c r="C27" s="134" t="s">
        <v>2167</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2172</v>
      </c>
      <c r="B30" s="65" t="s">
        <v>666</v>
      </c>
      <c r="C30" s="134" t="s">
        <v>2172</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2175</v>
      </c>
      <c r="B32" s="65" t="s">
        <v>670</v>
      </c>
      <c r="C32" s="134" t="s">
        <v>2175</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2176</v>
      </c>
      <c r="B33" s="65" t="s">
        <v>672</v>
      </c>
      <c r="C33" s="134" t="s">
        <v>2176</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2181</v>
      </c>
      <c r="B36" s="65" t="s">
        <v>757</v>
      </c>
      <c r="C36" s="134" t="s">
        <v>2181</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2182</v>
      </c>
      <c r="B37" s="65" t="s">
        <v>678</v>
      </c>
      <c r="C37" s="134" t="s">
        <v>2182</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2183</v>
      </c>
      <c r="B38" s="65" t="s">
        <v>680</v>
      </c>
      <c r="C38" s="134" t="s">
        <v>2183</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2184</v>
      </c>
      <c r="B39" s="65" t="s">
        <v>682</v>
      </c>
      <c r="C39" s="134" t="s">
        <v>2184</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2189</v>
      </c>
      <c r="B42" s="65" t="s">
        <v>686</v>
      </c>
      <c r="C42" s="134" t="s">
        <v>2189</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2190</v>
      </c>
      <c r="B43" s="65" t="s">
        <v>688</v>
      </c>
      <c r="C43" s="134" t="s">
        <v>2190</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2195</v>
      </c>
      <c r="B46" s="65" t="s">
        <v>692</v>
      </c>
      <c r="C46" s="134" t="s">
        <v>2195</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2198</v>
      </c>
      <c r="B48" s="65" t="s">
        <v>696</v>
      </c>
      <c r="C48" s="134" t="s">
        <v>2198</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2199</v>
      </c>
      <c r="B49" s="65" t="s">
        <v>698</v>
      </c>
      <c r="C49" s="134" t="s">
        <v>2199</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2240</v>
      </c>
      <c r="B70" s="65" t="s">
        <v>2241</v>
      </c>
      <c r="C70" s="134" t="s">
        <v>2240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922</v>
      </c>
      <c r="C137" s="134" t="s">
        <v>2368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924</v>
      </c>
      <c r="C138" s="134" t="s">
        <v>2369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926</v>
      </c>
      <c r="C139" s="134" t="s">
        <v>2370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1132</v>
      </c>
      <c r="C140" s="134" t="s">
        <v>2371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2372</v>
      </c>
      <c r="B141" s="182" t="s">
        <v>1136</v>
      </c>
      <c r="C141" s="134" t="s">
        <v>2372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938</v>
      </c>
      <c r="C142" s="134" t="s">
        <v>2373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1138</v>
      </c>
      <c r="C144" s="134" t="s">
        <v>2376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940</v>
      </c>
      <c r="C145" s="134" t="s">
        <v>2377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2428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8" t="s">
        <v>2433</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2" t="s">
        <v>1254</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85" t="s">
        <v>2834</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
      <c r="A3" s="311" t="s">
        <v>2835</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1608</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1635</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9" t="s">
        <v>3086</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5" sqref="D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2" t="s">
        <v>3156</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1856306.03</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3117589.94</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1423085.41</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236203.31</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602230.15</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v>27499.1</v>
      </c>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v>4.33</v>
      </c>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v>173188.78</v>
      </c>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v>383374.76</v>
      </c>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v>584.98</v>
      </c>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620900</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900226.87</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v>900226.87</v>
      </c>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v>173377.66</v>
      </c>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3009366.54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1748327.68</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235354.37</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759605.61</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v>29278.28</v>
      </c>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v>509.23</v>
      </c>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v>221629.87</v>
      </c>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v>488750.32</v>
      </c>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v>13200</v>
      </c>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524647.77</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582152.47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v>582152.47</v>
      </c>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v>154238.62</v>
      </c>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1964529.4299999997</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619210.01</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474058.65</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408731.57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v>128001.21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v>216193.04</v>
      </c>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v>55847.53</v>
      </c>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v>8689.7900000000009</v>
      </c>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80.47</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v>80.47</v>
      </c>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846.15</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v>846</v>
      </c>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v>0.15</v>
      </c>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34126.68</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v>6485.24</v>
      </c>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v>821.13</v>
      </c>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v>26820.31</v>
      </c>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30273.78</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v>14839.48</v>
      </c>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v>15434.3</v>
      </c>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145151.35999999999</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v>106580.11</v>
      </c>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v>38571.25</v>
      </c>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1345319.4200000002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110960.97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v>4453.13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v>1189256.97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v>40648.35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56"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2" t="s">
        <v>3156</v>
      </c>
      <c r="B1" s="390"/>
      <c r="C1" s="390"/>
      <c r="D1" s="390"/>
      <c r="E1" s="51" t="s">
        <v>3303</v>
      </c>
      <c r="F1" s="51"/>
      <c r="G1" s="51"/>
      <c r="H1" s="51"/>
      <c r="I1" s="51"/>
      <c r="J1" s="51"/>
      <c r="K1" s="51"/>
      <c r="L1" s="51"/>
      <c r="M1" s="51"/>
      <c r="N1" s="51"/>
      <c r="O1" s="51"/>
      <c r="P1" s="51"/>
    </row>
    <row r="2" spans="1:17" ht="37.5" customHeight="1" x14ac:dyDescent="0.2">
      <c r="A2" s="392" t="s">
        <v>3304</v>
      </c>
      <c r="B2" s="390"/>
      <c r="C2" s="390"/>
      <c r="D2" s="390"/>
      <c r="E2" s="50" t="s">
        <v>3304</v>
      </c>
      <c r="F2" s="50" t="s">
        <v>3305</v>
      </c>
      <c r="G2" s="50" t="s">
        <v>3306</v>
      </c>
      <c r="H2" s="50" t="s">
        <v>3306</v>
      </c>
      <c r="I2" s="50" t="s">
        <v>3307</v>
      </c>
      <c r="J2" s="50" t="s">
        <v>1977</v>
      </c>
      <c r="K2" s="50" t="s">
        <v>3308</v>
      </c>
      <c r="L2" s="50" t="s">
        <v>1982</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11</v>
      </c>
      <c r="G3" s="96">
        <f>IF(RefStr!C13&lt;&gt;"",INT(VALUE(MID(RefStr!C13,1,4))),0)</f>
        <v>2026</v>
      </c>
      <c r="H3" s="100">
        <f>IF(RefStr!C13&lt;&gt;"",INT(VALUE(MID(RefStr!C13,6,2))),0)</f>
        <v>6</v>
      </c>
      <c r="I3" s="101">
        <f>RefStr!C10*1</f>
        <v>22</v>
      </c>
      <c r="J3" s="102" t="str">
        <f>RefStr!H7</f>
        <v>DA</v>
      </c>
      <c r="K3" s="100" t="str">
        <f>RefStr!H9</f>
        <v>NE</v>
      </c>
      <c r="L3" s="100" t="str">
        <f>RefStr!H10</f>
        <v>NE</v>
      </c>
      <c r="M3" s="100" t="str">
        <f>RefStr!H8</f>
        <v>NE</v>
      </c>
      <c r="N3" s="100" t="str">
        <f>RefStr!H11</f>
        <v>DA</v>
      </c>
      <c r="O3" s="103">
        <f>RefStr!C6</f>
        <v>31753</v>
      </c>
      <c r="P3" s="51"/>
    </row>
    <row r="4" spans="1:17" ht="19.5" customHeight="1" x14ac:dyDescent="0.2">
      <c r="A4" s="396" t="s">
        <v>3315</v>
      </c>
      <c r="B4" s="397"/>
      <c r="C4" s="398"/>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1987</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3" t="s">
        <v>3336</v>
      </c>
      <c r="B23" s="394"/>
      <c r="C23" s="395"/>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0</v>
      </c>
      <c r="M232" s="259">
        <f>IF(AND('PR-RAS'!E93&gt;0,'PR-RAS'!E711=0),1,0)</f>
        <v>1</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3548</v>
      </c>
      <c r="D235" s="95"/>
      <c r="E235" s="51">
        <f>MAX(G235:K235)</f>
        <v>0</v>
      </c>
      <c r="F235" s="51">
        <f>MAX(L235:O235)</f>
        <v>1</v>
      </c>
      <c r="G235" s="51"/>
      <c r="H235" s="51"/>
      <c r="I235" s="51"/>
      <c r="J235" s="51"/>
      <c r="K235" s="51"/>
      <c r="L235" s="51">
        <f>IF(AND('PR-RAS'!D111&gt;0,'PR-RAS'!D722=0),1,0)</f>
        <v>0</v>
      </c>
      <c r="M235" s="51">
        <f>IF(AND('PR-RAS'!E111&gt;0,'PR-RAS'!E722=0),1,0)</f>
        <v>1</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1980</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3" t="s">
        <v>1983</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3" t="s">
        <v>1982</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3" t="s">
        <v>3654</v>
      </c>
      <c r="B346" s="394"/>
      <c r="C346" s="39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Cestica</cp:lastModifiedBy>
  <cp:lastPrinted>2026-04-27T14:12:53Z</cp:lastPrinted>
  <dcterms:created xsi:type="dcterms:W3CDTF">2022-04-01T05:14:30Z</dcterms:created>
  <dcterms:modified xsi:type="dcterms:W3CDTF">2026-07-09T09:43:13Z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